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28800" windowHeight="12345"/>
  </bookViews>
  <sheets>
    <sheet name="вед" sheetId="3" r:id="rId1"/>
  </sheets>
  <definedNames>
    <definedName name="_xlnm._FilterDatabase" localSheetId="0" hidden="1">вед!#REF!</definedName>
    <definedName name="BFT_Print_Titles" localSheetId="0">вед!$5:$6</definedName>
    <definedName name="_xlnm.Print_Titles" localSheetId="0">вед!$5:$6</definedName>
  </definedNames>
  <calcPr calcId="145621"/>
</workbook>
</file>

<file path=xl/calcChain.xml><?xml version="1.0" encoding="utf-8"?>
<calcChain xmlns="http://schemas.openxmlformats.org/spreadsheetml/2006/main">
  <c r="I154" i="3" l="1"/>
  <c r="I153" i="3" s="1"/>
  <c r="H154" i="3"/>
  <c r="J57" i="3" l="1"/>
  <c r="J179" i="3"/>
  <c r="J180" i="3"/>
  <c r="J181" i="3"/>
  <c r="J182" i="3"/>
  <c r="J183" i="3"/>
  <c r="G182" i="3"/>
  <c r="G181" i="3"/>
  <c r="G180" i="3"/>
  <c r="G179" i="3"/>
  <c r="J230" i="3" l="1"/>
  <c r="J231" i="3"/>
  <c r="J232" i="3"/>
  <c r="J233" i="3"/>
  <c r="J234" i="3"/>
  <c r="J235" i="3"/>
  <c r="J236" i="3"/>
  <c r="G238" i="3"/>
  <c r="H242" i="3"/>
  <c r="H241" i="3" s="1"/>
  <c r="H240" i="3" s="1"/>
  <c r="I242" i="3"/>
  <c r="I241" i="3" s="1"/>
  <c r="J243" i="3"/>
  <c r="J241" i="3" l="1"/>
  <c r="I240" i="3"/>
  <c r="I239" i="3" s="1"/>
  <c r="I238" i="3" s="1"/>
  <c r="H238" i="3"/>
  <c r="H237" i="3" s="1"/>
  <c r="H239" i="3"/>
  <c r="J242" i="3"/>
  <c r="I102" i="3"/>
  <c r="I206" i="3"/>
  <c r="I205" i="3" s="1"/>
  <c r="I204" i="3" s="1"/>
  <c r="I203" i="3" s="1"/>
  <c r="I150" i="3"/>
  <c r="I149" i="3" s="1"/>
  <c r="I148" i="3" s="1"/>
  <c r="I147" i="3" s="1"/>
  <c r="I146" i="3" s="1"/>
  <c r="I140" i="3"/>
  <c r="I139" i="3" s="1"/>
  <c r="I138" i="3" s="1"/>
  <c r="I132" i="3"/>
  <c r="I131" i="3" s="1"/>
  <c r="I130" i="3" s="1"/>
  <c r="I124" i="3"/>
  <c r="I123" i="3" s="1"/>
  <c r="I122" i="3" s="1"/>
  <c r="I76" i="3"/>
  <c r="I75" i="3" s="1"/>
  <c r="I74" i="3" s="1"/>
  <c r="I73" i="3" s="1"/>
  <c r="I55" i="3"/>
  <c r="I54" i="3" s="1"/>
  <c r="I53" i="3" s="1"/>
  <c r="I52" i="3" s="1"/>
  <c r="I51" i="3" s="1"/>
  <c r="I49" i="3"/>
  <c r="I48" i="3" s="1"/>
  <c r="I47" i="3" s="1"/>
  <c r="I46" i="3" s="1"/>
  <c r="J14" i="3"/>
  <c r="J18" i="3"/>
  <c r="J24" i="3"/>
  <c r="J28" i="3"/>
  <c r="J34" i="3"/>
  <c r="J36" i="3"/>
  <c r="J38" i="3"/>
  <c r="J41" i="3"/>
  <c r="J45" i="3"/>
  <c r="J50" i="3"/>
  <c r="J56" i="3"/>
  <c r="J62" i="3"/>
  <c r="J68" i="3"/>
  <c r="J72" i="3"/>
  <c r="J77" i="3"/>
  <c r="J84" i="3"/>
  <c r="J86" i="3"/>
  <c r="J93" i="3"/>
  <c r="J99" i="3"/>
  <c r="J103" i="3"/>
  <c r="I101" i="3" s="1"/>
  <c r="I100" i="3" s="1"/>
  <c r="J107" i="3"/>
  <c r="J109" i="3"/>
  <c r="J113" i="3"/>
  <c r="J118" i="3"/>
  <c r="J125" i="3"/>
  <c r="J129" i="3"/>
  <c r="J133" i="3"/>
  <c r="J137" i="3"/>
  <c r="J141" i="3"/>
  <c r="J145" i="3"/>
  <c r="J151" i="3"/>
  <c r="J158" i="3"/>
  <c r="J162" i="3"/>
  <c r="J166" i="3"/>
  <c r="J170" i="3"/>
  <c r="J174" i="3"/>
  <c r="J178" i="3"/>
  <c r="J189" i="3"/>
  <c r="J193" i="3"/>
  <c r="J195" i="3"/>
  <c r="J198" i="3"/>
  <c r="J202" i="3"/>
  <c r="J207" i="3"/>
  <c r="J214" i="3"/>
  <c r="J221" i="3"/>
  <c r="J227" i="3"/>
  <c r="J229" i="3"/>
  <c r="I27" i="3"/>
  <c r="H132" i="3"/>
  <c r="H131" i="3" s="1"/>
  <c r="H130" i="3" s="1"/>
  <c r="H150" i="3"/>
  <c r="H149" i="3" s="1"/>
  <c r="H148" i="3" s="1"/>
  <c r="H147" i="3" s="1"/>
  <c r="H146" i="3" s="1"/>
  <c r="H206" i="3"/>
  <c r="H205" i="3" s="1"/>
  <c r="H204" i="3" s="1"/>
  <c r="H203" i="3" s="1"/>
  <c r="I177" i="3"/>
  <c r="I176" i="3" s="1"/>
  <c r="I175" i="3" s="1"/>
  <c r="H177" i="3"/>
  <c r="H176" i="3" s="1"/>
  <c r="H175" i="3" s="1"/>
  <c r="I173" i="3"/>
  <c r="I172" i="3" s="1"/>
  <c r="I171" i="3" s="1"/>
  <c r="H173" i="3"/>
  <c r="H172" i="3" s="1"/>
  <c r="H171" i="3" s="1"/>
  <c r="I169" i="3"/>
  <c r="I168" i="3" s="1"/>
  <c r="I167" i="3" s="1"/>
  <c r="H169" i="3"/>
  <c r="H168" i="3" s="1"/>
  <c r="H167" i="3" s="1"/>
  <c r="I161" i="3"/>
  <c r="I160" i="3" s="1"/>
  <c r="I159" i="3" s="1"/>
  <c r="H161" i="3"/>
  <c r="H160" i="3" s="1"/>
  <c r="H159" i="3" s="1"/>
  <c r="I157" i="3"/>
  <c r="I156" i="3" s="1"/>
  <c r="I155" i="3" s="1"/>
  <c r="H157" i="3"/>
  <c r="H156" i="3" s="1"/>
  <c r="H155" i="3" s="1"/>
  <c r="I144" i="3"/>
  <c r="I143" i="3" s="1"/>
  <c r="I142" i="3" s="1"/>
  <c r="H144" i="3"/>
  <c r="H143" i="3" s="1"/>
  <c r="H142" i="3" s="1"/>
  <c r="I117" i="3"/>
  <c r="I116" i="3" s="1"/>
  <c r="I115" i="3" s="1"/>
  <c r="I114" i="3" s="1"/>
  <c r="H117" i="3"/>
  <c r="H116" i="3" s="1"/>
  <c r="H115" i="3" s="1"/>
  <c r="H114" i="3" s="1"/>
  <c r="H76" i="3"/>
  <c r="H75" i="3" s="1"/>
  <c r="H74" i="3" s="1"/>
  <c r="H73" i="3" s="1"/>
  <c r="H49" i="3"/>
  <c r="H48" i="3" s="1"/>
  <c r="H47" i="3" s="1"/>
  <c r="H46" i="3" s="1"/>
  <c r="H27" i="3"/>
  <c r="H26" i="3" s="1"/>
  <c r="H25" i="3" s="1"/>
  <c r="I17" i="3"/>
  <c r="I16" i="3" s="1"/>
  <c r="I15" i="3" s="1"/>
  <c r="H17" i="3"/>
  <c r="H16" i="3" s="1"/>
  <c r="H15" i="3" s="1"/>
  <c r="H140" i="3"/>
  <c r="H139" i="3" s="1"/>
  <c r="H138" i="3" s="1"/>
  <c r="H124" i="3"/>
  <c r="H123" i="3" s="1"/>
  <c r="H122" i="3" s="1"/>
  <c r="I112" i="3"/>
  <c r="I111" i="3" s="1"/>
  <c r="I110" i="3" s="1"/>
  <c r="I213" i="3"/>
  <c r="I212" i="3" s="1"/>
  <c r="H213" i="3"/>
  <c r="H212" i="3" s="1"/>
  <c r="I188" i="3"/>
  <c r="H188" i="3"/>
  <c r="H187" i="3" s="1"/>
  <c r="H186" i="3" s="1"/>
  <c r="H55" i="3"/>
  <c r="H54" i="3" s="1"/>
  <c r="H53" i="3" s="1"/>
  <c r="H52" i="3" s="1"/>
  <c r="H51" i="3" s="1"/>
  <c r="H112" i="3"/>
  <c r="H111" i="3" s="1"/>
  <c r="H110" i="3" s="1"/>
  <c r="H102" i="3"/>
  <c r="H101" i="3" s="1"/>
  <c r="H100" i="3" s="1"/>
  <c r="I98" i="3"/>
  <c r="I97" i="3" s="1"/>
  <c r="I96" i="3" s="1"/>
  <c r="H98" i="3"/>
  <c r="H97" i="3" s="1"/>
  <c r="H96" i="3" s="1"/>
  <c r="I35" i="3"/>
  <c r="I61" i="3"/>
  <c r="I60" i="3" s="1"/>
  <c r="I59" i="3" s="1"/>
  <c r="I58" i="3" s="1"/>
  <c r="I57" i="3" s="1"/>
  <c r="H35" i="3"/>
  <c r="I228" i="3"/>
  <c r="H228" i="3"/>
  <c r="I226" i="3"/>
  <c r="I225" i="3" s="1"/>
  <c r="H226" i="3"/>
  <c r="H225" i="3" s="1"/>
  <c r="I85" i="3"/>
  <c r="H85" i="3"/>
  <c r="I92" i="3"/>
  <c r="I91" i="3" s="1"/>
  <c r="I90" i="3" s="1"/>
  <c r="I89" i="3" s="1"/>
  <c r="H92" i="3"/>
  <c r="H91" i="3" s="1"/>
  <c r="H90" i="3" s="1"/>
  <c r="H89" i="3" s="1"/>
  <c r="I106" i="3"/>
  <c r="I108" i="3"/>
  <c r="I128" i="3"/>
  <c r="I127" i="3" s="1"/>
  <c r="I126" i="3" s="1"/>
  <c r="I136" i="3"/>
  <c r="I135" i="3" s="1"/>
  <c r="I134" i="3" s="1"/>
  <c r="I165" i="3"/>
  <c r="I164" i="3" s="1"/>
  <c r="I163" i="3" s="1"/>
  <c r="I192" i="3"/>
  <c r="I194" i="3"/>
  <c r="I197" i="3"/>
  <c r="I196" i="3" s="1"/>
  <c r="I201" i="3"/>
  <c r="I200" i="3" s="1"/>
  <c r="I199" i="3" s="1"/>
  <c r="I220" i="3"/>
  <c r="I219" i="3" s="1"/>
  <c r="I218" i="3" s="1"/>
  <c r="I217" i="3" s="1"/>
  <c r="I216" i="3" s="1"/>
  <c r="I215" i="3" s="1"/>
  <c r="I23" i="3"/>
  <c r="I22" i="3" s="1"/>
  <c r="I21" i="3" s="1"/>
  <c r="I20" i="3" s="1"/>
  <c r="I13" i="3"/>
  <c r="I12" i="3" s="1"/>
  <c r="I11" i="3" s="1"/>
  <c r="I33" i="3"/>
  <c r="I37" i="3"/>
  <c r="I40" i="3"/>
  <c r="I39" i="3" s="1"/>
  <c r="I44" i="3"/>
  <c r="I43" i="3" s="1"/>
  <c r="I42" i="3" s="1"/>
  <c r="I67" i="3"/>
  <c r="I66" i="3" s="1"/>
  <c r="I65" i="3" s="1"/>
  <c r="I71" i="3"/>
  <c r="I70" i="3" s="1"/>
  <c r="I69" i="3" s="1"/>
  <c r="I83" i="3"/>
  <c r="H33" i="3"/>
  <c r="H37" i="3"/>
  <c r="H40" i="3"/>
  <c r="H39" i="3" s="1"/>
  <c r="H44" i="3"/>
  <c r="H43" i="3" s="1"/>
  <c r="H42" i="3" s="1"/>
  <c r="H13" i="3"/>
  <c r="H23" i="3"/>
  <c r="H22" i="3" s="1"/>
  <c r="H21" i="3" s="1"/>
  <c r="H61" i="3"/>
  <c r="H60" i="3" s="1"/>
  <c r="H67" i="3"/>
  <c r="H66" i="3" s="1"/>
  <c r="H65" i="3" s="1"/>
  <c r="H71" i="3"/>
  <c r="H70" i="3" s="1"/>
  <c r="H69" i="3" s="1"/>
  <c r="H83" i="3"/>
  <c r="H106" i="3"/>
  <c r="H108" i="3"/>
  <c r="H128" i="3"/>
  <c r="H127" i="3" s="1"/>
  <c r="H126" i="3" s="1"/>
  <c r="H136" i="3"/>
  <c r="H135" i="3" s="1"/>
  <c r="H165" i="3"/>
  <c r="H164" i="3" s="1"/>
  <c r="H163" i="3" s="1"/>
  <c r="H192" i="3"/>
  <c r="H194" i="3"/>
  <c r="H197" i="3"/>
  <c r="H196" i="3" s="1"/>
  <c r="H201" i="3"/>
  <c r="H200" i="3" s="1"/>
  <c r="H199" i="3" s="1"/>
  <c r="H220" i="3"/>
  <c r="H219" i="3" s="1"/>
  <c r="H218" i="3" s="1"/>
  <c r="H217" i="3" s="1"/>
  <c r="H216" i="3" s="1"/>
  <c r="H215" i="3" s="1"/>
  <c r="G184" i="3"/>
  <c r="G94" i="3"/>
  <c r="G79" i="3" s="1"/>
  <c r="G9" i="3"/>
  <c r="G19" i="3"/>
  <c r="G29" i="3"/>
  <c r="G57" i="3"/>
  <c r="G63" i="3"/>
  <c r="G216" i="3"/>
  <c r="I187" i="3" l="1"/>
  <c r="I186" i="3" s="1"/>
  <c r="J186" i="3" s="1"/>
  <c r="J239" i="3"/>
  <c r="I10" i="3"/>
  <c r="I9" i="3" s="1"/>
  <c r="J240" i="3"/>
  <c r="I237" i="3"/>
  <c r="J237" i="3" s="1"/>
  <c r="J238" i="3"/>
  <c r="I121" i="3"/>
  <c r="H134" i="3"/>
  <c r="H121" i="3" s="1"/>
  <c r="H120" i="3" s="1"/>
  <c r="J69" i="3"/>
  <c r="J203" i="3"/>
  <c r="J37" i="3"/>
  <c r="J89" i="3"/>
  <c r="J225" i="3"/>
  <c r="J114" i="3"/>
  <c r="J155" i="3"/>
  <c r="J167" i="3"/>
  <c r="J175" i="3"/>
  <c r="J110" i="3"/>
  <c r="J42" i="3"/>
  <c r="J85" i="3"/>
  <c r="J228" i="3"/>
  <c r="J212" i="3"/>
  <c r="J142" i="3"/>
  <c r="J159" i="3"/>
  <c r="J171" i="3"/>
  <c r="J146" i="3"/>
  <c r="I82" i="3"/>
  <c r="I81" i="3" s="1"/>
  <c r="I80" i="3" s="1"/>
  <c r="I79" i="3" s="1"/>
  <c r="I78" i="3" s="1"/>
  <c r="J39" i="3"/>
  <c r="J196" i="3"/>
  <c r="J134" i="3"/>
  <c r="J96" i="3"/>
  <c r="J15" i="3"/>
  <c r="J130" i="3"/>
  <c r="J199" i="3"/>
  <c r="J106" i="3"/>
  <c r="J65" i="3"/>
  <c r="J33" i="3"/>
  <c r="J215" i="3"/>
  <c r="J192" i="3"/>
  <c r="J108" i="3"/>
  <c r="J35" i="3"/>
  <c r="J138" i="3"/>
  <c r="J194" i="3"/>
  <c r="J126" i="3"/>
  <c r="J122" i="3"/>
  <c r="J27" i="3"/>
  <c r="J205" i="3"/>
  <c r="J100" i="3"/>
  <c r="J73" i="3"/>
  <c r="J51" i="3"/>
  <c r="J46" i="3"/>
  <c r="I26" i="3"/>
  <c r="J220" i="3"/>
  <c r="J216" i="3"/>
  <c r="J204" i="3"/>
  <c r="J200" i="3"/>
  <c r="J188" i="3"/>
  <c r="J163" i="3"/>
  <c r="J147" i="3"/>
  <c r="J143" i="3"/>
  <c r="J139" i="3"/>
  <c r="J135" i="3"/>
  <c r="J131" i="3"/>
  <c r="J127" i="3"/>
  <c r="J123" i="3"/>
  <c r="J115" i="3"/>
  <c r="J111" i="3"/>
  <c r="J90" i="3"/>
  <c r="J61" i="3"/>
  <c r="J53" i="3"/>
  <c r="J49" i="3"/>
  <c r="J21" i="3"/>
  <c r="J17" i="3"/>
  <c r="J13" i="3"/>
  <c r="J217" i="3"/>
  <c r="J213" i="3"/>
  <c r="J201" i="3"/>
  <c r="J197" i="3"/>
  <c r="J176" i="3"/>
  <c r="J172" i="3"/>
  <c r="J168" i="3"/>
  <c r="J164" i="3"/>
  <c r="J160" i="3"/>
  <c r="J156" i="3"/>
  <c r="J148" i="3"/>
  <c r="J144" i="3"/>
  <c r="J140" i="3"/>
  <c r="J136" i="3"/>
  <c r="J132" i="3"/>
  <c r="J128" i="3"/>
  <c r="J124" i="3"/>
  <c r="J116" i="3"/>
  <c r="J112" i="3"/>
  <c r="J97" i="3"/>
  <c r="J91" i="3"/>
  <c r="J74" i="3"/>
  <c r="J70" i="3"/>
  <c r="J66" i="3"/>
  <c r="J54" i="3"/>
  <c r="J22" i="3"/>
  <c r="J226" i="3"/>
  <c r="J218" i="3"/>
  <c r="J206" i="3"/>
  <c r="J177" i="3"/>
  <c r="J173" i="3"/>
  <c r="J169" i="3"/>
  <c r="J165" i="3"/>
  <c r="J161" i="3"/>
  <c r="J157" i="3"/>
  <c r="J149" i="3"/>
  <c r="J117" i="3"/>
  <c r="J98" i="3"/>
  <c r="J92" i="3"/>
  <c r="J83" i="3"/>
  <c r="J75" i="3"/>
  <c r="J71" i="3"/>
  <c r="J67" i="3"/>
  <c r="J55" i="3"/>
  <c r="J47" i="3"/>
  <c r="J43" i="3"/>
  <c r="J23" i="3"/>
  <c r="J219" i="3"/>
  <c r="J187" i="3"/>
  <c r="J150" i="3"/>
  <c r="J76" i="3"/>
  <c r="J60" i="3"/>
  <c r="J52" i="3"/>
  <c r="J48" i="3"/>
  <c r="J44" i="3"/>
  <c r="J40" i="3"/>
  <c r="J16" i="3"/>
  <c r="J101" i="3"/>
  <c r="J102" i="3"/>
  <c r="H9" i="3"/>
  <c r="H82" i="3"/>
  <c r="H81" i="3" s="1"/>
  <c r="H80" i="3" s="1"/>
  <c r="H79" i="3" s="1"/>
  <c r="H78" i="3" s="1"/>
  <c r="I224" i="3"/>
  <c r="I222" i="3" s="1"/>
  <c r="H12" i="3"/>
  <c r="H11" i="3" s="1"/>
  <c r="H10" i="3" s="1"/>
  <c r="H224" i="3"/>
  <c r="H223" i="3" s="1"/>
  <c r="H222" i="3" s="1"/>
  <c r="H191" i="3"/>
  <c r="H190" i="3" s="1"/>
  <c r="H185" i="3" s="1"/>
  <c r="H153" i="3"/>
  <c r="H20" i="3"/>
  <c r="H19" i="3" s="1"/>
  <c r="I105" i="3"/>
  <c r="G7" i="3"/>
  <c r="G244" i="3" s="1"/>
  <c r="H105" i="3"/>
  <c r="H104" i="3" s="1"/>
  <c r="H95" i="3" s="1"/>
  <c r="H94" i="3" s="1"/>
  <c r="H64" i="3"/>
  <c r="H63" i="3" s="1"/>
  <c r="I191" i="3"/>
  <c r="I32" i="3"/>
  <c r="H59" i="3"/>
  <c r="J59" i="3" s="1"/>
  <c r="H58" i="3"/>
  <c r="H57" i="3" s="1"/>
  <c r="I210" i="3"/>
  <c r="I211" i="3"/>
  <c r="H210" i="3"/>
  <c r="H211" i="3"/>
  <c r="H208" i="3"/>
  <c r="H209" i="3"/>
  <c r="I64" i="3"/>
  <c r="I63" i="3" s="1"/>
  <c r="H88" i="3"/>
  <c r="H87" i="3" s="1"/>
  <c r="I88" i="3"/>
  <c r="H32" i="3"/>
  <c r="H31" i="3" s="1"/>
  <c r="H30" i="3" s="1"/>
  <c r="H29" i="3" s="1"/>
  <c r="J10" i="3" l="1"/>
  <c r="I223" i="3"/>
  <c r="J223" i="3" s="1"/>
  <c r="J153" i="3"/>
  <c r="J9" i="3"/>
  <c r="J78" i="3"/>
  <c r="J12" i="3"/>
  <c r="J11" i="3"/>
  <c r="J222" i="3"/>
  <c r="J20" i="3"/>
  <c r="J58" i="3"/>
  <c r="I120" i="3"/>
  <c r="I119" i="3" s="1"/>
  <c r="J121" i="3"/>
  <c r="I209" i="3"/>
  <c r="J210" i="3"/>
  <c r="J63" i="3"/>
  <c r="J64" i="3"/>
  <c r="J211" i="3"/>
  <c r="J80" i="3"/>
  <c r="J79" i="3"/>
  <c r="J81" i="3"/>
  <c r="I190" i="3"/>
  <c r="J190" i="3" s="1"/>
  <c r="J191" i="3"/>
  <c r="I104" i="3"/>
  <c r="I95" i="3" s="1"/>
  <c r="I94" i="3" s="1"/>
  <c r="J105" i="3"/>
  <c r="J82" i="3"/>
  <c r="I25" i="3"/>
  <c r="J26" i="3"/>
  <c r="J224" i="3"/>
  <c r="J154" i="3"/>
  <c r="I31" i="3"/>
  <c r="J32" i="3"/>
  <c r="J88" i="3"/>
  <c r="H119" i="3"/>
  <c r="H184" i="3"/>
  <c r="H152" i="3" s="1"/>
  <c r="H7" i="3" s="1"/>
  <c r="H8" i="3"/>
  <c r="J25" i="3" l="1"/>
  <c r="I19" i="3"/>
  <c r="I185" i="3"/>
  <c r="I184" i="3" s="1"/>
  <c r="I30" i="3"/>
  <c r="I29" i="3" s="1"/>
  <c r="J31" i="3"/>
  <c r="J119" i="3"/>
  <c r="J120" i="3"/>
  <c r="J104" i="3"/>
  <c r="I208" i="3"/>
  <c r="J208" i="3" s="1"/>
  <c r="J209" i="3"/>
  <c r="I8" i="3" l="1"/>
  <c r="J19" i="3"/>
  <c r="J185" i="3"/>
  <c r="J95" i="3"/>
  <c r="J30" i="3"/>
  <c r="H244" i="3"/>
  <c r="J29" i="3" l="1"/>
  <c r="I152" i="3"/>
  <c r="I7" i="3" s="1"/>
  <c r="J184" i="3"/>
  <c r="J94" i="3"/>
  <c r="I87" i="3"/>
  <c r="J152" i="3" l="1"/>
  <c r="I244" i="3"/>
  <c r="J87" i="3"/>
  <c r="J8" i="3"/>
  <c r="J244" i="3" l="1"/>
  <c r="J7" i="3"/>
</calcChain>
</file>

<file path=xl/sharedStrings.xml><?xml version="1.0" encoding="utf-8"?>
<sst xmlns="http://schemas.openxmlformats.org/spreadsheetml/2006/main" count="1061" uniqueCount="213">
  <si>
    <t>Иные межбюджетные трансферты</t>
  </si>
  <si>
    <t>540</t>
  </si>
  <si>
    <t>0503</t>
  </si>
  <si>
    <t>2013</t>
  </si>
  <si>
    <t>3</t>
  </si>
  <si>
    <t>4</t>
  </si>
  <si>
    <t>5</t>
  </si>
  <si>
    <t/>
  </si>
  <si>
    <t>Функционирование высшего должностного лица субъекта Российской Федерации и муниципального образования</t>
  </si>
  <si>
    <t>0102</t>
  </si>
  <si>
    <t>Глава муниципального образования</t>
  </si>
  <si>
    <t>500</t>
  </si>
  <si>
    <t>899420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</si>
  <si>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</si>
  <si>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</si>
  <si>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</si>
  <si>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</si>
  <si>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 xml:space="preserve"> Мероприятие «Содержание автомобильных дорог   местного значения»</t>
  </si>
  <si>
    <t>Благоустройство</t>
  </si>
  <si>
    <t>Резервные фонды</t>
  </si>
  <si>
    <t>0111</t>
  </si>
  <si>
    <t>Другие общегосударственные вопросы</t>
  </si>
  <si>
    <t>0113</t>
  </si>
  <si>
    <t>Другие вопросы в области жилищно-коммунального хозяйства</t>
  </si>
  <si>
    <t>0505</t>
  </si>
  <si>
    <t>Культура</t>
  </si>
  <si>
    <t>0801</t>
  </si>
  <si>
    <t>Другие вопросы в области физической культуры и спорта</t>
  </si>
  <si>
    <t>1105</t>
  </si>
  <si>
    <t>0203</t>
  </si>
  <si>
    <t>Общегосударственные вопросы</t>
  </si>
  <si>
    <t>0100</t>
  </si>
  <si>
    <t>Межбюджетные трансферты</t>
  </si>
  <si>
    <t>0300</t>
  </si>
  <si>
    <t>Национальная безопасность и правоохранительная деятельность</t>
  </si>
  <si>
    <t>Жилищно-коммунальное хозяйство</t>
  </si>
  <si>
    <t>0500</t>
  </si>
  <si>
    <t>Культура, кинематография</t>
  </si>
  <si>
    <t>0800</t>
  </si>
  <si>
    <t>Физическая культура и спорт</t>
  </si>
  <si>
    <t>Национальная оборона</t>
  </si>
  <si>
    <t>0200</t>
  </si>
  <si>
    <t>0409</t>
  </si>
  <si>
    <t xml:space="preserve"> Мероприятие «Передача полномочий»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</si>
  <si>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</si>
  <si>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100</t>
  </si>
  <si>
    <t>120</t>
  </si>
  <si>
    <t>Иные закупки товаров, работ и услуг для обеспечения государственных (муниципальных) нужд</t>
  </si>
  <si>
    <t>200</t>
  </si>
  <si>
    <t>240</t>
  </si>
  <si>
    <t>Иные бюджетные ассигнования</t>
  </si>
  <si>
    <t>800</t>
  </si>
  <si>
    <t>Функционирование высшего должностного лица муниципального образования</t>
  </si>
  <si>
    <t>Функционирование представительных органов местного самоуправления</t>
  </si>
  <si>
    <t>Непрограммные расходы главы и органов местного  самоуправления</t>
  </si>
  <si>
    <t>Руководство и управление в сфере установленных функций органов  местного самоуправления</t>
  </si>
  <si>
    <t>110</t>
  </si>
  <si>
    <t>Расходы на выплаты персоналу казенных учреждений</t>
  </si>
  <si>
    <t>Дорожное хозяйство (дорожные фонды)</t>
  </si>
  <si>
    <t xml:space="preserve"> Мероприятие «Обеспечение деятельности административных комиссий»</t>
  </si>
  <si>
    <t xml:space="preserve"> Мероприятие «Обеспечение ведение бюджетного учета»</t>
  </si>
  <si>
    <t>0310</t>
  </si>
  <si>
    <t>0400</t>
  </si>
  <si>
    <t>Национальная экономика</t>
  </si>
  <si>
    <t>1100</t>
  </si>
  <si>
    <t>1</t>
  </si>
  <si>
    <t>2</t>
  </si>
  <si>
    <t>№ строки</t>
  </si>
  <si>
    <t>Расходы на выплаты персоналу государственных (муниципальных) органов</t>
  </si>
  <si>
    <t>850</t>
  </si>
  <si>
    <t>Уплата налогов, сборов и иных платежей</t>
  </si>
  <si>
    <t>Выплаты, обеспечивающие уровень заработной платы работников бюджетной сферы не ниже размерат минимальной заработной платы, установленного в Красноярском крае</t>
  </si>
  <si>
    <t>Код ведомства</t>
  </si>
  <si>
    <t>Раздел подраздел</t>
  </si>
  <si>
    <t>Целевая статья</t>
  </si>
  <si>
    <t>Вид расходов</t>
  </si>
  <si>
    <t>8700000000</t>
  </si>
  <si>
    <t>8710000000</t>
  </si>
  <si>
    <t>8720000000</t>
  </si>
  <si>
    <t>8720000190</t>
  </si>
  <si>
    <t>0100000000</t>
  </si>
  <si>
    <t>0100000190</t>
  </si>
  <si>
    <t>0100010210</t>
  </si>
  <si>
    <t>0100080010</t>
  </si>
  <si>
    <t>0100000590</t>
  </si>
  <si>
    <t>0100051180</t>
  </si>
  <si>
    <t>0200000000</t>
  </si>
  <si>
    <t>0200080030</t>
  </si>
  <si>
    <t>0100085080</t>
  </si>
  <si>
    <t>0100087220</t>
  </si>
  <si>
    <t>8730000000</t>
  </si>
  <si>
    <t>8730080310</t>
  </si>
  <si>
    <t>Резервные фонды исполнительных органов государственной власти местных администраций  в рамках непрограмных расходов</t>
  </si>
  <si>
    <t>Наименование главных распорядителей и наименование показателей бюджетной классификации</t>
  </si>
  <si>
    <t>Резервные средства</t>
  </si>
  <si>
    <t>870</t>
  </si>
  <si>
    <t>0100075140</t>
  </si>
  <si>
    <t>Итого</t>
  </si>
  <si>
    <t>Закупка товаров, работ и услуг для обеспечения  государственных (муниципальных) нужд</t>
  </si>
  <si>
    <t>0300000000</t>
  </si>
  <si>
    <t>0300082380</t>
  </si>
  <si>
    <t>8710000110</t>
  </si>
  <si>
    <t>Функционирование органов местного самоуправления</t>
  </si>
  <si>
    <t>Здравоохранение</t>
  </si>
  <si>
    <t>0900</t>
  </si>
  <si>
    <t>Другие вопросы в области здравоохранения</t>
  </si>
  <si>
    <t>0909</t>
  </si>
  <si>
    <t>01000000000</t>
  </si>
  <si>
    <t>0100075550</t>
  </si>
  <si>
    <t>Закупка товаров, работ и услуг для обеспечения государственных (муниципальных) нужд</t>
  </si>
  <si>
    <t>0100095550</t>
  </si>
  <si>
    <t xml:space="preserve"> Мероприятие «Обеспечение первичного  учета граждан»</t>
  </si>
  <si>
    <t>Мероприятие "Организация и  проведение акарицидных обработок мест массового отдыха населения"</t>
  </si>
  <si>
    <t>Обеспечение деятельности (оказание услуг) подведомственных учреждений</t>
  </si>
  <si>
    <t>Осуществление первичного воинского учета на территориях, где отсуствуют военные комиссариаты</t>
  </si>
  <si>
    <t>Обеспечение противопожарной безопасности</t>
  </si>
  <si>
    <t>Обеспечение пожарной безопасности на территории поселения</t>
  </si>
  <si>
    <t>Средства на осуществления части полномочий местного значения из бюджетов поселений</t>
  </si>
  <si>
    <t>Осуществление расходов, направленных на уличное освещение поселений, реализация мероприятий по благоустройству</t>
  </si>
  <si>
    <t>Расходы на содержание автомобильных дорог   местного значения за счет средств дорожного фонда</t>
  </si>
  <si>
    <t>Мобилизационная и вневойсковая подготовка</t>
  </si>
  <si>
    <t>0200010210</t>
  </si>
  <si>
    <t>0200074120</t>
  </si>
  <si>
    <t>0200094120</t>
  </si>
  <si>
    <t xml:space="preserve"> Мероприятие «Распространение среди населения плакатов, буклетов, памяток, листовок в области противодействия терроризму и экстримизму"</t>
  </si>
  <si>
    <t>0107</t>
  </si>
  <si>
    <t>Специальные расходы</t>
  </si>
  <si>
    <t>8730080330</t>
  </si>
  <si>
    <t>880</t>
  </si>
  <si>
    <t>Функционирование избирательной комиссии муниципального образования</t>
  </si>
  <si>
    <t>Обеспечение проведение выборов и референдумов</t>
  </si>
  <si>
    <t>Охрана окружающей среды</t>
  </si>
  <si>
    <t>0600</t>
  </si>
  <si>
    <t>Охрана объектов растительного и животного мира и среды их обитания</t>
  </si>
  <si>
    <t>0603</t>
  </si>
  <si>
    <t>Мероприятия по сбору, обезвреживанию, вывозу отходов, информационному обеспечению населения в области обращения с отходами</t>
  </si>
  <si>
    <t>0100084610</t>
  </si>
  <si>
    <t xml:space="preserve"> Мероприятие «Организация общественных и временных работ, другие вопросы в области жилищно-коммунального хозяйства»</t>
  </si>
  <si>
    <t xml:space="preserve"> Мероприятие «Содержание, ремонт и обслуживание автомобиля»</t>
  </si>
  <si>
    <t>Защита населения и территорий от чрезвычайных ситуаций природного и техногенного характера, гражданская оборона</t>
  </si>
  <si>
    <t>Мероприятие «Приобретение противопожарного инвентаря (огнетушители, перезарядка огнетушителей, пожарные рукава, головки, гайки, стволы, лопата штыковая, лопата совковая, багор, ведро)»</t>
  </si>
  <si>
    <t>Мероприятие "Участие в организации деятельности по сбору (в том числе раздельному сбору и транспортированию твердых комунальных отходов"</t>
  </si>
  <si>
    <t xml:space="preserve"> Мероприятие «Руководство и управление программой"</t>
  </si>
  <si>
    <t>Иные межбюджетные трансферты на содержания автомобильных дорог общего пользования местного значения городских округов, городских и сельских поселений за счет средств дорожного фонда Красноярскогокрая</t>
  </si>
  <si>
    <t>0100075080</t>
  </si>
  <si>
    <t>Софинансирование иных межбюджетных трансфертов  на содержания автомобильных дорог общего пользования местного значения городских округов, городских и сельских поселений за счет средств дорожного фонда Красноярскогокрая</t>
  </si>
  <si>
    <t>0100095080</t>
  </si>
  <si>
    <t>Субвенции на выполнения государственных полномочий по созданию и обеспечению деятельности административных комиссий</t>
  </si>
  <si>
    <t>Иные межбюджетные трансферты на обеспечение первичных мер безопасности</t>
  </si>
  <si>
    <t>Софинансирование иных межбюджетных трансфертов на обеспечение первичных мер  безопасности</t>
  </si>
  <si>
    <t>8730010360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</si>
  <si>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</si>
  <si>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межбюджетные трансферты на обустройство участков улично-дорожной сети вблизи образовательных организаций для обеспечения безопасности дорожного движения</t>
  </si>
  <si>
    <t>010R374270</t>
  </si>
  <si>
    <t>0100076410</t>
  </si>
  <si>
    <t>Иные межбюджетные трансферты за содействие развитию налогового потенциала</t>
  </si>
  <si>
    <t>0100077450</t>
  </si>
  <si>
    <t>Софинансирование субсидии на осуществление расходов, направленных на реализацю мероприятий по поддержке местных инициатив территорий городских и сельских поселений</t>
  </si>
  <si>
    <t>0100096410</t>
  </si>
  <si>
    <t>0100096420</t>
  </si>
  <si>
    <t>Софинансирование из внебюджетных источников на осуществление расходов, направленных на реализацию мероприятий по поддержке местных инициатив территорий городских и сельских поселений</t>
  </si>
  <si>
    <t>0100096430</t>
  </si>
  <si>
    <t xml:space="preserve">    тыс.рублей</t>
  </si>
  <si>
    <t>0412</t>
  </si>
  <si>
    <t>Другие вопросы в области национальной экономики</t>
  </si>
  <si>
    <t>0100080130</t>
  </si>
  <si>
    <t>Повышение эффективного использования муниципального имущества и земельных ресурсов</t>
  </si>
  <si>
    <t>Изготовление технической документации на обьекты капитального строительства</t>
  </si>
  <si>
    <t>Мероприятие "Обеспечение изготовления технической документации на объекты недвижимого имущества, формирование земельных участков для решения вопросов местного значения"</t>
  </si>
  <si>
    <t>Расход по ЛС</t>
  </si>
  <si>
    <t>% исполнения</t>
  </si>
  <si>
    <t>Иные межбюджетные трансферты на осуществление расходов, направленных на реализацию мероприятий по поддержке местных инициатив территорий городских и сельских поселений</t>
  </si>
  <si>
    <t>Иные межбюджетные трансферты на частичное финансирование (возмещение) расходов на повышение с 1 июня 2020 года оплаты труда отдельным категориям работников бюджетной сферы Красноярского края</t>
  </si>
  <si>
    <t>Иные межбюджетные трансфертына частичное финансирование (возмещение) расходов на повышение с 1 июня 2020 года оплаты труда отдельным категориям работников бюджетной сферы Красноярского края</t>
  </si>
  <si>
    <t xml:space="preserve">Приложение № 3 </t>
  </si>
  <si>
    <t xml:space="preserve"> Исполнение расходов бюджета сельсовета по ведомственной структуре расходов бюджета сельсовета в 2021году</t>
  </si>
  <si>
    <t>Администрация  Краснозаводского сельсовета Боготольского района Красноярского края</t>
  </si>
  <si>
    <t xml:space="preserve">Муниципальная программа"Обеспечение жизнедеятельности территории Краснозаводского сельсовета "
</t>
  </si>
  <si>
    <t xml:space="preserve">Муниципальная программа"Обеспечение жизнедеятельности  территории Краснозаводского сельсовета " 
</t>
  </si>
  <si>
    <t xml:space="preserve">Муниципальная программа"Обеспечение жизнедеятельности территории Краснозаводского сельсовета " 
</t>
  </si>
  <si>
    <t xml:space="preserve">Муниципальная программа"По профилактике терроризма и экстремизма, а также минимизации и (или) ликвидации последствий проявлений терроризма и экстримизма на территории Краснозаводского сельсовета" </t>
  </si>
  <si>
    <t xml:space="preserve">Муниципальная программа"Обеспечение первичных мер пожарной безопасности в границах населенных пунктов Краснозаводского сельсовета" </t>
  </si>
  <si>
    <t xml:space="preserve"> Мероприятие «Обслуживание уличного освещения, осуществление мероприятий по благоустройству территории Краснозаводского сельсовета»</t>
  </si>
  <si>
    <t xml:space="preserve">Муниципальная программа"Обеспечение жизнедеятельности  территории Краснозаводского сельсовета "
</t>
  </si>
  <si>
    <t xml:space="preserve">Муниципальная программа"Обеспечение жизнедеятельности территории Краснозаводского сельсовета сельсовета " 
</t>
  </si>
  <si>
    <t>112</t>
  </si>
  <si>
    <t>Ассигнования 2021 год</t>
  </si>
  <si>
    <t>8730027240</t>
  </si>
  <si>
    <t>0100085070</t>
  </si>
  <si>
    <t>Социальная политика</t>
  </si>
  <si>
    <t>1000</t>
  </si>
  <si>
    <t>Пенсионное обеспечение</t>
  </si>
  <si>
    <t>1001</t>
  </si>
  <si>
    <t>Непрограммные расходы главы и органов местного самоуправления</t>
  </si>
  <si>
    <t xml:space="preserve">Функционирование органов местного самоуправления </t>
  </si>
  <si>
    <t>Социальное обеспечение  и иные выплаты</t>
  </si>
  <si>
    <t>8730080320</t>
  </si>
  <si>
    <t>Социальное обеспечение и иные выплаты населению</t>
  </si>
  <si>
    <t>300</t>
  </si>
  <si>
    <t>Публичные нормативные социальные выплаты гражданам</t>
  </si>
  <si>
    <t>310</t>
  </si>
  <si>
    <t>0200000200</t>
  </si>
  <si>
    <t>0200000210</t>
  </si>
  <si>
    <t>1211111211</t>
  </si>
  <si>
    <t>1211111221</t>
  </si>
  <si>
    <t>Муниципальная программа "Формирование комфортной сельской среды"</t>
  </si>
  <si>
    <t>010000000</t>
  </si>
  <si>
    <t>Мероприятие "Работы по благоустройству территории "</t>
  </si>
  <si>
    <t>010087220</t>
  </si>
  <si>
    <t xml:space="preserve">Руководство и управление в сфере установленных функций органов  местного самоуправления </t>
  </si>
  <si>
    <t>6</t>
  </si>
  <si>
    <t>7</t>
  </si>
  <si>
    <t>к Решению Краснозаводского сельского Совета депутатов от  19.05.2022 № 20-84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</si>
</sst>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13" x14ac:knownFonts="1">
    <font>
      <sz val="10"/>
      <name val="Arial"/>
    </font>
    <font>
      <b/>
      <sz val="10"/>
      <color indexed="0"/>
      <name val="Arial"/>
      <family val="2"/>
      <charset val="204"/>
    </font>
    <font>
      <b/>
      <sz val="12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8"/>
      <name val="Arial"/>
      <family val="2"/>
      <charset val="204"/>
    </font>
    <font>
      <b/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77">
    <xf numFmtId="0" fontId="0" fillId="0" borderId="0" xfId="0"/>
    <xf numFmtId="0" fontId="4" fillId="2" borderId="0" xfId="0" applyFont="1" applyFill="1"/>
    <xf numFmtId="0" fontId="3" fillId="2" borderId="0" xfId="0" applyFont="1" applyFill="1"/>
    <xf numFmtId="2" fontId="4" fillId="2" borderId="0" xfId="0" applyNumberFormat="1" applyFont="1" applyFill="1"/>
    <xf numFmtId="49" fontId="4" fillId="0" borderId="1" xfId="0" applyNumberFormat="1" applyFont="1" applyFill="1" applyBorder="1" applyAlignment="1">
      <alignment horizontal="center" vertical="top" wrapText="1"/>
    </xf>
    <xf numFmtId="4" fontId="5" fillId="0" borderId="1" xfId="0" applyNumberFormat="1" applyFont="1" applyFill="1" applyBorder="1" applyAlignment="1">
      <alignment horizontal="center" vertical="top" wrapText="1"/>
    </xf>
    <xf numFmtId="2" fontId="5" fillId="0" borderId="1" xfId="0" applyNumberFormat="1" applyFont="1" applyFill="1" applyBorder="1" applyAlignment="1">
      <alignment horizontal="center" vertical="top" wrapText="1"/>
    </xf>
    <xf numFmtId="4" fontId="5" fillId="0" borderId="1" xfId="0" applyNumberFormat="1" applyFont="1" applyFill="1" applyBorder="1" applyAlignment="1">
      <alignment horizontal="right" vertical="top" wrapText="1"/>
    </xf>
    <xf numFmtId="4" fontId="4" fillId="0" borderId="1" xfId="0" applyNumberFormat="1" applyFont="1" applyFill="1" applyBorder="1"/>
    <xf numFmtId="4" fontId="4" fillId="0" borderId="1" xfId="0" applyNumberFormat="1" applyFont="1" applyFill="1" applyBorder="1" applyAlignment="1">
      <alignment horizontal="center" vertical="top" wrapText="1"/>
    </xf>
    <xf numFmtId="0" fontId="7" fillId="0" borderId="0" xfId="0" quotePrefix="1" applyNumberFormat="1" applyFont="1" applyFill="1" applyBorder="1" applyAlignment="1">
      <alignment horizontal="left" vertical="top" wrapText="1"/>
    </xf>
    <xf numFmtId="0" fontId="4" fillId="2" borderId="0" xfId="0" applyFont="1" applyFill="1" applyAlignment="1">
      <alignment horizontal="center"/>
    </xf>
    <xf numFmtId="49" fontId="3" fillId="0" borderId="2" xfId="0" applyNumberFormat="1" applyFont="1" applyFill="1" applyBorder="1" applyAlignment="1">
      <alignment horizontal="left" vertical="top" wrapText="1"/>
    </xf>
    <xf numFmtId="2" fontId="4" fillId="0" borderId="2" xfId="0" applyNumberFormat="1" applyFont="1" applyFill="1" applyBorder="1" applyAlignment="1">
      <alignment vertical="top" wrapText="1"/>
    </xf>
    <xf numFmtId="49" fontId="4" fillId="0" borderId="2" xfId="0" applyNumberFormat="1" applyFont="1" applyFill="1" applyBorder="1" applyAlignment="1">
      <alignment horizontal="left" vertical="top" wrapText="1"/>
    </xf>
    <xf numFmtId="49" fontId="4" fillId="0" borderId="2" xfId="0" applyNumberFormat="1" applyFont="1" applyFill="1" applyBorder="1" applyAlignment="1">
      <alignment vertical="top" wrapText="1"/>
    </xf>
    <xf numFmtId="0" fontId="7" fillId="0" borderId="3" xfId="0" quotePrefix="1" applyNumberFormat="1" applyFont="1" applyFill="1" applyBorder="1" applyAlignment="1">
      <alignment horizontal="left" vertical="top" wrapText="1"/>
    </xf>
    <xf numFmtId="0" fontId="4" fillId="0" borderId="2" xfId="0" applyNumberFormat="1" applyFont="1" applyFill="1" applyBorder="1" applyAlignment="1">
      <alignment vertical="top" wrapText="1"/>
    </xf>
    <xf numFmtId="49" fontId="3" fillId="0" borderId="1" xfId="0" applyNumberFormat="1" applyFont="1" applyFill="1" applyBorder="1" applyAlignment="1">
      <alignment horizontal="center" wrapText="1"/>
    </xf>
    <xf numFmtId="4" fontId="3" fillId="0" borderId="1" xfId="0" applyNumberFormat="1" applyFont="1" applyFill="1" applyBorder="1" applyAlignment="1">
      <alignment horizontal="center" wrapText="1"/>
    </xf>
    <xf numFmtId="49" fontId="4" fillId="0" borderId="1" xfId="0" applyNumberFormat="1" applyFont="1" applyFill="1" applyBorder="1" applyAlignment="1">
      <alignment horizontal="center" wrapText="1"/>
    </xf>
    <xf numFmtId="49" fontId="5" fillId="0" borderId="1" xfId="0" applyNumberFormat="1" applyFont="1" applyFill="1" applyBorder="1" applyAlignment="1">
      <alignment horizontal="center" wrapText="1"/>
    </xf>
    <xf numFmtId="164" fontId="3" fillId="0" borderId="1" xfId="0" applyNumberFormat="1" applyFont="1" applyFill="1" applyBorder="1" applyAlignment="1">
      <alignment horizontal="right" wrapText="1"/>
    </xf>
    <xf numFmtId="0" fontId="4" fillId="0" borderId="0" xfId="0" applyFont="1" applyFill="1"/>
    <xf numFmtId="0" fontId="3" fillId="0" borderId="0" xfId="0" applyFont="1" applyFill="1" applyAlignment="1">
      <alignment horizontal="center"/>
    </xf>
    <xf numFmtId="0" fontId="4" fillId="0" borderId="0" xfId="0" applyFont="1" applyFill="1" applyAlignment="1">
      <alignment horizontal="left"/>
    </xf>
    <xf numFmtId="0" fontId="4" fillId="0" borderId="0" xfId="0" applyFont="1" applyFill="1" applyBorder="1" applyAlignment="1">
      <alignment horizontal="left"/>
    </xf>
    <xf numFmtId="49" fontId="4" fillId="0" borderId="1" xfId="0" applyNumberFormat="1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/>
    </xf>
    <xf numFmtId="49" fontId="3" fillId="0" borderId="2" xfId="0" applyNumberFormat="1" applyFont="1" applyFill="1" applyBorder="1" applyAlignment="1">
      <alignment horizontal="center" vertical="center"/>
    </xf>
    <xf numFmtId="164" fontId="3" fillId="0" borderId="1" xfId="0" applyNumberFormat="1" applyFont="1" applyFill="1" applyBorder="1"/>
    <xf numFmtId="49" fontId="3" fillId="0" borderId="2" xfId="0" applyNumberFormat="1" applyFont="1" applyFill="1" applyBorder="1" applyAlignment="1">
      <alignment vertical="top" wrapText="1"/>
    </xf>
    <xf numFmtId="164" fontId="3" fillId="0" borderId="1" xfId="0" applyNumberFormat="1" applyFont="1" applyFill="1" applyBorder="1" applyAlignment="1">
      <alignment horizontal="right" vertical="center" wrapText="1"/>
    </xf>
    <xf numFmtId="4" fontId="4" fillId="0" borderId="4" xfId="0" applyNumberFormat="1" applyFont="1" applyFill="1" applyBorder="1"/>
    <xf numFmtId="2" fontId="3" fillId="0" borderId="2" xfId="0" applyNumberFormat="1" applyFont="1" applyFill="1" applyBorder="1" applyAlignment="1">
      <alignment vertical="top" wrapText="1"/>
    </xf>
    <xf numFmtId="49" fontId="6" fillId="0" borderId="1" xfId="0" applyNumberFormat="1" applyFont="1" applyFill="1" applyBorder="1" applyAlignment="1">
      <alignment horizontal="center" wrapText="1"/>
    </xf>
    <xf numFmtId="49" fontId="6" fillId="0" borderId="1" xfId="0" applyNumberFormat="1" applyFont="1" applyFill="1" applyBorder="1" applyAlignment="1">
      <alignment horizontal="center" vertical="top" wrapText="1"/>
    </xf>
    <xf numFmtId="4" fontId="3" fillId="0" borderId="1" xfId="0" applyNumberFormat="1" applyFont="1" applyFill="1" applyBorder="1" applyAlignment="1">
      <alignment horizontal="center" vertical="top" wrapText="1"/>
    </xf>
    <xf numFmtId="0" fontId="3" fillId="0" borderId="2" xfId="0" applyNumberFormat="1" applyFont="1" applyFill="1" applyBorder="1" applyAlignment="1">
      <alignment vertical="top" wrapText="1"/>
    </xf>
    <xf numFmtId="49" fontId="3" fillId="0" borderId="1" xfId="0" applyNumberFormat="1" applyFont="1" applyFill="1" applyBorder="1" applyAlignment="1">
      <alignment horizontal="center" vertical="top" wrapText="1"/>
    </xf>
    <xf numFmtId="4" fontId="6" fillId="0" borderId="1" xfId="0" applyNumberFormat="1" applyFont="1" applyFill="1" applyBorder="1" applyAlignment="1">
      <alignment horizontal="center" vertical="top" wrapText="1"/>
    </xf>
    <xf numFmtId="49" fontId="3" fillId="0" borderId="2" xfId="0" applyNumberFormat="1" applyFont="1" applyFill="1" applyBorder="1" applyAlignment="1">
      <alignment horizontal="left"/>
    </xf>
    <xf numFmtId="49" fontId="3" fillId="0" borderId="1" xfId="0" applyNumberFormat="1" applyFont="1" applyFill="1" applyBorder="1" applyAlignment="1">
      <alignment horizontal="center"/>
    </xf>
    <xf numFmtId="4" fontId="4" fillId="0" borderId="0" xfId="0" applyNumberFormat="1" applyFont="1" applyFill="1"/>
    <xf numFmtId="4" fontId="3" fillId="0" borderId="1" xfId="0" applyNumberFormat="1" applyFont="1" applyFill="1" applyBorder="1"/>
    <xf numFmtId="49" fontId="2" fillId="0" borderId="2" xfId="0" applyNumberFormat="1" applyFont="1" applyFill="1" applyBorder="1" applyAlignment="1">
      <alignment horizontal="left" vertical="top" wrapText="1"/>
    </xf>
    <xf numFmtId="49" fontId="9" fillId="0" borderId="2" xfId="0" applyNumberFormat="1" applyFont="1" applyFill="1" applyBorder="1" applyAlignment="1">
      <alignment horizontal="left" vertical="top" wrapText="1"/>
    </xf>
    <xf numFmtId="0" fontId="3" fillId="0" borderId="0" xfId="0" applyFont="1" applyFill="1" applyAlignment="1">
      <alignment vertical="top" wrapText="1"/>
    </xf>
    <xf numFmtId="0" fontId="4" fillId="0" borderId="0" xfId="0" applyFont="1" applyFill="1" applyAlignment="1">
      <alignment horizontal="center" vertical="top"/>
    </xf>
    <xf numFmtId="49" fontId="3" fillId="0" borderId="1" xfId="0" applyNumberFormat="1" applyFont="1" applyFill="1" applyBorder="1" applyAlignment="1">
      <alignment horizontal="center" vertical="top"/>
    </xf>
    <xf numFmtId="0" fontId="4" fillId="0" borderId="1" xfId="0" applyFont="1" applyFill="1" applyBorder="1" applyAlignment="1">
      <alignment horizontal="center" vertical="top"/>
    </xf>
    <xf numFmtId="0" fontId="4" fillId="0" borderId="3" xfId="0" applyNumberFormat="1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center"/>
    </xf>
    <xf numFmtId="0" fontId="3" fillId="0" borderId="1" xfId="0" applyFont="1" applyFill="1" applyBorder="1" applyAlignment="1">
      <alignment horizontal="center" vertical="top"/>
    </xf>
    <xf numFmtId="0" fontId="3" fillId="0" borderId="0" xfId="0" applyFont="1" applyFill="1" applyAlignment="1"/>
    <xf numFmtId="49" fontId="3" fillId="3" borderId="2" xfId="0" applyNumberFormat="1" applyFont="1" applyFill="1" applyBorder="1" applyAlignment="1">
      <alignment horizontal="left" vertical="top" wrapText="1"/>
    </xf>
    <xf numFmtId="2" fontId="3" fillId="3" borderId="2" xfId="0" applyNumberFormat="1" applyFont="1" applyFill="1" applyBorder="1" applyAlignment="1">
      <alignment vertical="top" wrapText="1"/>
    </xf>
    <xf numFmtId="2" fontId="5" fillId="0" borderId="1" xfId="0" applyNumberFormat="1" applyFont="1" applyFill="1" applyBorder="1" applyAlignment="1">
      <alignment horizontal="center" wrapText="1"/>
    </xf>
    <xf numFmtId="164" fontId="3" fillId="3" borderId="1" xfId="0" applyNumberFormat="1" applyFont="1" applyFill="1" applyBorder="1" applyAlignment="1"/>
    <xf numFmtId="2" fontId="11" fillId="5" borderId="1" xfId="0" applyNumberFormat="1" applyFont="1" applyFill="1" applyBorder="1" applyAlignment="1">
      <alignment vertical="top" wrapText="1"/>
    </xf>
    <xf numFmtId="165" fontId="4" fillId="4" borderId="1" xfId="0" applyNumberFormat="1" applyFont="1" applyFill="1" applyBorder="1" applyAlignment="1">
      <alignment horizontal="center" wrapText="1"/>
    </xf>
    <xf numFmtId="2" fontId="11" fillId="6" borderId="1" xfId="0" applyNumberFormat="1" applyFont="1" applyFill="1" applyBorder="1" applyAlignment="1">
      <alignment vertical="top" wrapText="1"/>
    </xf>
    <xf numFmtId="2" fontId="11" fillId="0" borderId="1" xfId="0" applyNumberFormat="1" applyFont="1" applyFill="1" applyBorder="1" applyAlignment="1">
      <alignment vertical="top" wrapText="1"/>
    </xf>
    <xf numFmtId="0" fontId="12" fillId="0" borderId="6" xfId="0" quotePrefix="1" applyNumberFormat="1" applyFont="1" applyFill="1" applyBorder="1" applyAlignment="1">
      <alignment horizontal="left" vertical="top" wrapText="1"/>
    </xf>
    <xf numFmtId="164" fontId="4" fillId="3" borderId="1" xfId="0" applyNumberFormat="1" applyFont="1" applyFill="1" applyBorder="1" applyAlignment="1"/>
    <xf numFmtId="164" fontId="4" fillId="3" borderId="1" xfId="0" applyNumberFormat="1" applyFont="1" applyFill="1" applyBorder="1" applyAlignment="1">
      <alignment wrapText="1"/>
    </xf>
    <xf numFmtId="164" fontId="3" fillId="3" borderId="1" xfId="0" applyNumberFormat="1" applyFont="1" applyFill="1" applyBorder="1" applyAlignment="1">
      <alignment wrapText="1"/>
    </xf>
    <xf numFmtId="164" fontId="7" fillId="3" borderId="2" xfId="0" applyNumberFormat="1" applyFont="1" applyFill="1" applyBorder="1" applyAlignment="1"/>
    <xf numFmtId="165" fontId="4" fillId="3" borderId="1" xfId="0" applyNumberFormat="1" applyFont="1" applyFill="1" applyBorder="1" applyAlignment="1">
      <alignment wrapText="1"/>
    </xf>
    <xf numFmtId="164" fontId="3" fillId="0" borderId="1" xfId="0" applyNumberFormat="1" applyFont="1" applyFill="1" applyBorder="1" applyAlignment="1">
      <alignment horizontal="right"/>
    </xf>
    <xf numFmtId="164" fontId="3" fillId="3" borderId="1" xfId="0" applyNumberFormat="1" applyFont="1" applyFill="1" applyBorder="1" applyAlignment="1">
      <alignment horizontal="right" wrapText="1"/>
    </xf>
    <xf numFmtId="164" fontId="3" fillId="3" borderId="1" xfId="0" applyNumberFormat="1" applyFont="1" applyFill="1" applyBorder="1" applyAlignment="1">
      <alignment horizontal="right"/>
    </xf>
    <xf numFmtId="4" fontId="10" fillId="0" borderId="0" xfId="1" applyNumberFormat="1" applyFont="1" applyFill="1" applyAlignment="1"/>
    <xf numFmtId="4" fontId="4" fillId="0" borderId="5" xfId="0" applyNumberFormat="1" applyFont="1" applyFill="1" applyBorder="1" applyAlignment="1">
      <alignment horizontal="left"/>
    </xf>
    <xf numFmtId="0" fontId="3" fillId="0" borderId="0" xfId="0" applyFont="1" applyFill="1" applyAlignment="1">
      <alignment horizontal="center" wrapText="1"/>
    </xf>
    <xf numFmtId="0" fontId="10" fillId="3" borderId="0" xfId="1" applyFont="1" applyFill="1" applyAlignment="1">
      <alignment horizontal="left" wrapText="1"/>
    </xf>
  </cellXfs>
  <cellStyles count="2">
    <cellStyle name="Обычный" xfId="0" builtinId="0"/>
    <cellStyle name="Обычный_Лист1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44"/>
  <sheetViews>
    <sheetView tabSelected="1" zoomScaleNormal="100" workbookViewId="0">
      <selection activeCell="N5" sqref="N5"/>
    </sheetView>
  </sheetViews>
  <sheetFormatPr defaultColWidth="8.85546875" defaultRowHeight="15.75" x14ac:dyDescent="0.25"/>
  <cols>
    <col min="1" max="1" width="7.140625" style="49" customWidth="1"/>
    <col min="2" max="2" width="62.85546875" style="23" customWidth="1"/>
    <col min="3" max="3" width="6.140625" style="23" customWidth="1"/>
    <col min="4" max="4" width="7" style="23" customWidth="1"/>
    <col min="5" max="5" width="14.85546875" style="23" customWidth="1"/>
    <col min="6" max="6" width="6.42578125" style="23" customWidth="1"/>
    <col min="7" max="7" width="14.5703125" style="23" hidden="1" customWidth="1"/>
    <col min="8" max="8" width="9.7109375" style="44" customWidth="1"/>
    <col min="9" max="9" width="9.85546875" style="23" customWidth="1"/>
    <col min="10" max="10" width="9.28515625" style="23" customWidth="1"/>
    <col min="11" max="30" width="15.7109375" style="1" customWidth="1"/>
    <col min="31" max="16384" width="8.85546875" style="1"/>
  </cols>
  <sheetData>
    <row r="1" spans="1:11" ht="19.5" customHeight="1" x14ac:dyDescent="0.25">
      <c r="F1" s="73" t="s">
        <v>174</v>
      </c>
      <c r="G1" s="73"/>
      <c r="H1" s="73"/>
      <c r="I1" s="73"/>
      <c r="J1" s="73"/>
    </row>
    <row r="2" spans="1:11" ht="24.75" customHeight="1" x14ac:dyDescent="0.25">
      <c r="B2" s="24"/>
      <c r="C2" s="24"/>
      <c r="D2" s="24"/>
      <c r="E2" s="24"/>
      <c r="F2" s="76" t="s">
        <v>212</v>
      </c>
      <c r="G2" s="76"/>
      <c r="H2" s="76"/>
      <c r="I2" s="76"/>
      <c r="J2" s="76"/>
      <c r="K2" s="11"/>
    </row>
    <row r="3" spans="1:11" s="55" customFormat="1" ht="33.75" customHeight="1" x14ac:dyDescent="0.25">
      <c r="A3" s="75" t="s">
        <v>175</v>
      </c>
      <c r="B3" s="75"/>
      <c r="C3" s="75"/>
      <c r="D3" s="75"/>
      <c r="E3" s="75"/>
      <c r="F3" s="75"/>
      <c r="G3" s="75"/>
      <c r="H3" s="75"/>
      <c r="I3" s="75"/>
      <c r="J3" s="75"/>
    </row>
    <row r="4" spans="1:11" ht="22.5" customHeight="1" x14ac:dyDescent="0.25">
      <c r="B4" s="25"/>
      <c r="C4" s="25"/>
      <c r="D4" s="25"/>
      <c r="E4" s="25"/>
      <c r="F4" s="26"/>
      <c r="G4" s="26"/>
      <c r="H4" s="74" t="s">
        <v>162</v>
      </c>
      <c r="I4" s="74"/>
      <c r="J4" s="74"/>
    </row>
    <row r="5" spans="1:11" ht="63" x14ac:dyDescent="0.25">
      <c r="A5" s="4" t="s">
        <v>67</v>
      </c>
      <c r="B5" s="28" t="s">
        <v>93</v>
      </c>
      <c r="C5" s="27" t="s">
        <v>72</v>
      </c>
      <c r="D5" s="27" t="s">
        <v>73</v>
      </c>
      <c r="E5" s="27" t="s">
        <v>74</v>
      </c>
      <c r="F5" s="27" t="s">
        <v>75</v>
      </c>
      <c r="G5" s="27" t="s">
        <v>3</v>
      </c>
      <c r="H5" s="27" t="s">
        <v>186</v>
      </c>
      <c r="I5" s="27" t="s">
        <v>169</v>
      </c>
      <c r="J5" s="27" t="s">
        <v>170</v>
      </c>
    </row>
    <row r="6" spans="1:11" x14ac:dyDescent="0.25">
      <c r="A6" s="50" t="s">
        <v>65</v>
      </c>
      <c r="B6" s="30" t="s">
        <v>66</v>
      </c>
      <c r="C6" s="29" t="s">
        <v>4</v>
      </c>
      <c r="D6" s="29" t="s">
        <v>5</v>
      </c>
      <c r="E6" s="29" t="s">
        <v>6</v>
      </c>
      <c r="F6" s="29" t="s">
        <v>210</v>
      </c>
      <c r="G6" s="29"/>
      <c r="H6" s="29" t="s">
        <v>211</v>
      </c>
      <c r="I6" s="53">
        <v>8</v>
      </c>
      <c r="J6" s="53">
        <v>9</v>
      </c>
    </row>
    <row r="7" spans="1:11" ht="31.5" x14ac:dyDescent="0.25">
      <c r="A7" s="51">
        <v>1</v>
      </c>
      <c r="B7" s="12" t="s">
        <v>176</v>
      </c>
      <c r="C7" s="18" t="s">
        <v>185</v>
      </c>
      <c r="D7" s="18" t="s">
        <v>7</v>
      </c>
      <c r="E7" s="21"/>
      <c r="F7" s="21" t="s">
        <v>7</v>
      </c>
      <c r="G7" s="5" t="e">
        <f>G9+G19+G29+G57+G63+G94+#REF!+#REF!+#REF!+#REF!+#REF!+#REF!+G216+#REF!+#REF!+#REF!+#REF!+#REF!+G238+#REF!</f>
        <v>#REF!</v>
      </c>
      <c r="H7" s="22">
        <f>H8+H78+H87+H119+H152+H208+H215+H222+H237+H230</f>
        <v>14961.800000000001</v>
      </c>
      <c r="I7" s="22">
        <f>I8+I78+I87+I119+I152+I208+I215+I222+I237+I230</f>
        <v>14823.4</v>
      </c>
      <c r="J7" s="70">
        <f>H7/I7*100</f>
        <v>100.93365894464159</v>
      </c>
    </row>
    <row r="8" spans="1:11" ht="18.75" customHeight="1" x14ac:dyDescent="0.25">
      <c r="A8" s="51">
        <v>2</v>
      </c>
      <c r="B8" s="32" t="s">
        <v>30</v>
      </c>
      <c r="C8" s="18" t="s">
        <v>185</v>
      </c>
      <c r="D8" s="18" t="s">
        <v>31</v>
      </c>
      <c r="E8" s="21"/>
      <c r="F8" s="21"/>
      <c r="G8" s="5"/>
      <c r="H8" s="33">
        <f>H9+H19+H29+H51+H57+H63</f>
        <v>4051.9999999999995</v>
      </c>
      <c r="I8" s="31">
        <f>I9+I19+I29+I57+I63+I51</f>
        <v>4004.9999999999995</v>
      </c>
      <c r="J8" s="31">
        <f>I8*100/H8</f>
        <v>98.840078973346493</v>
      </c>
    </row>
    <row r="9" spans="1:11" ht="35.25" customHeight="1" x14ac:dyDescent="0.25">
      <c r="A9" s="51">
        <v>3</v>
      </c>
      <c r="B9" s="12" t="s">
        <v>8</v>
      </c>
      <c r="C9" s="18" t="s">
        <v>185</v>
      </c>
      <c r="D9" s="18" t="s">
        <v>9</v>
      </c>
      <c r="E9" s="21"/>
      <c r="F9" s="21" t="s">
        <v>7</v>
      </c>
      <c r="G9" s="6" t="str">
        <f>G13</f>
        <v>899420</v>
      </c>
      <c r="H9" s="59">
        <f>H13+H17</f>
        <v>952.3</v>
      </c>
      <c r="I9" s="59">
        <f>I10+I15</f>
        <v>952.3</v>
      </c>
      <c r="J9" s="59">
        <f t="shared" ref="J9:J72" si="0">I9*100/H9</f>
        <v>100</v>
      </c>
    </row>
    <row r="10" spans="1:11" ht="34.5" customHeight="1" x14ac:dyDescent="0.25">
      <c r="A10" s="51">
        <v>4</v>
      </c>
      <c r="B10" s="13" t="s">
        <v>54</v>
      </c>
      <c r="C10" s="20" t="s">
        <v>185</v>
      </c>
      <c r="D10" s="20" t="s">
        <v>9</v>
      </c>
      <c r="E10" s="20" t="s">
        <v>76</v>
      </c>
      <c r="F10" s="21"/>
      <c r="G10" s="6"/>
      <c r="H10" s="66">
        <f>H11+H15</f>
        <v>952.3</v>
      </c>
      <c r="I10" s="66">
        <f>I11+I15</f>
        <v>952.3</v>
      </c>
      <c r="J10" s="65">
        <f t="shared" si="0"/>
        <v>100</v>
      </c>
    </row>
    <row r="11" spans="1:11" ht="32.25" customHeight="1" x14ac:dyDescent="0.25">
      <c r="A11" s="51">
        <v>5</v>
      </c>
      <c r="B11" s="14" t="s">
        <v>52</v>
      </c>
      <c r="C11" s="20" t="s">
        <v>185</v>
      </c>
      <c r="D11" s="20" t="s">
        <v>9</v>
      </c>
      <c r="E11" s="20" t="s">
        <v>77</v>
      </c>
      <c r="F11" s="21"/>
      <c r="G11" s="6"/>
      <c r="H11" s="66">
        <f>H12</f>
        <v>952.3</v>
      </c>
      <c r="I11" s="65">
        <f t="shared" ref="I11:I13" si="1">I12</f>
        <v>952.3</v>
      </c>
      <c r="J11" s="65">
        <f t="shared" si="0"/>
        <v>100</v>
      </c>
    </row>
    <row r="12" spans="1:11" ht="18" customHeight="1" x14ac:dyDescent="0.25">
      <c r="A12" s="51">
        <v>6</v>
      </c>
      <c r="B12" s="14" t="s">
        <v>10</v>
      </c>
      <c r="C12" s="20" t="s">
        <v>185</v>
      </c>
      <c r="D12" s="20" t="s">
        <v>9</v>
      </c>
      <c r="E12" s="20" t="s">
        <v>101</v>
      </c>
      <c r="F12" s="21"/>
      <c r="G12" s="6"/>
      <c r="H12" s="66">
        <f>H13</f>
        <v>952.3</v>
      </c>
      <c r="I12" s="65">
        <f t="shared" si="1"/>
        <v>952.3</v>
      </c>
      <c r="J12" s="65">
        <f t="shared" si="0"/>
        <v>100</v>
      </c>
    </row>
    <row r="13" spans="1:11" ht="66.75" customHeight="1" x14ac:dyDescent="0.25">
      <c r="A13" s="51">
        <v>7</v>
      </c>
      <c r="B13" s="13" t="s">
        <v>44</v>
      </c>
      <c r="C13" s="20" t="s">
        <v>185</v>
      </c>
      <c r="D13" s="20" t="s">
        <v>9</v>
      </c>
      <c r="E13" s="20" t="s">
        <v>101</v>
      </c>
      <c r="F13" s="20" t="s">
        <v>45</v>
      </c>
      <c r="G13" s="4" t="s">
        <v>12</v>
      </c>
      <c r="H13" s="66">
        <f>H14</f>
        <v>952.3</v>
      </c>
      <c r="I13" s="65">
        <f t="shared" si="1"/>
        <v>952.3</v>
      </c>
      <c r="J13" s="65">
        <f t="shared" si="0"/>
        <v>100</v>
      </c>
    </row>
    <row r="14" spans="1:11" ht="27.75" customHeight="1" x14ac:dyDescent="0.25">
      <c r="A14" s="51">
        <v>8</v>
      </c>
      <c r="B14" s="13" t="s">
        <v>68</v>
      </c>
      <c r="C14" s="20" t="s">
        <v>185</v>
      </c>
      <c r="D14" s="20" t="s">
        <v>9</v>
      </c>
      <c r="E14" s="20" t="s">
        <v>101</v>
      </c>
      <c r="F14" s="20" t="s">
        <v>46</v>
      </c>
      <c r="G14" s="4"/>
      <c r="H14" s="66">
        <v>952.3</v>
      </c>
      <c r="I14" s="65">
        <v>952.3</v>
      </c>
      <c r="J14" s="65">
        <f t="shared" si="0"/>
        <v>100</v>
      </c>
    </row>
    <row r="15" spans="1:11" ht="0.75" hidden="1" customHeight="1" x14ac:dyDescent="0.25">
      <c r="A15" s="51">
        <v>9</v>
      </c>
      <c r="B15" s="13" t="s">
        <v>102</v>
      </c>
      <c r="C15" s="20" t="s">
        <v>185</v>
      </c>
      <c r="D15" s="20" t="s">
        <v>9</v>
      </c>
      <c r="E15" s="20" t="s">
        <v>90</v>
      </c>
      <c r="F15" s="20"/>
      <c r="G15" s="4"/>
      <c r="H15" s="66">
        <f>H16</f>
        <v>0</v>
      </c>
      <c r="I15" s="66">
        <f t="shared" ref="I15" si="2">I16</f>
        <v>0</v>
      </c>
      <c r="J15" s="65" t="e">
        <f t="shared" si="0"/>
        <v>#DIV/0!</v>
      </c>
    </row>
    <row r="16" spans="1:11" ht="65.25" hidden="1" customHeight="1" x14ac:dyDescent="0.25">
      <c r="A16" s="51">
        <v>10</v>
      </c>
      <c r="B16" s="13" t="s">
        <v>172</v>
      </c>
      <c r="C16" s="20" t="s">
        <v>185</v>
      </c>
      <c r="D16" s="20" t="s">
        <v>9</v>
      </c>
      <c r="E16" s="20" t="s">
        <v>150</v>
      </c>
      <c r="F16" s="20"/>
      <c r="G16" s="4"/>
      <c r="H16" s="66">
        <f>H17</f>
        <v>0</v>
      </c>
      <c r="I16" s="66">
        <f t="shared" ref="I16" si="3">I17</f>
        <v>0</v>
      </c>
      <c r="J16" s="65" t="e">
        <f t="shared" si="0"/>
        <v>#DIV/0!</v>
      </c>
    </row>
    <row r="17" spans="1:10" ht="67.5" hidden="1" customHeight="1" x14ac:dyDescent="0.25">
      <c r="A17" s="51">
        <v>11</v>
      </c>
      <c r="B17" s="13" t="s">
        <v>151</v>
      </c>
      <c r="C17" s="20" t="s">
        <v>185</v>
      </c>
      <c r="D17" s="20" t="s">
        <v>9</v>
      </c>
      <c r="E17" s="20" t="s">
        <v>150</v>
      </c>
      <c r="F17" s="20" t="s">
        <v>45</v>
      </c>
      <c r="G17" s="4"/>
      <c r="H17" s="66">
        <f>H18</f>
        <v>0</v>
      </c>
      <c r="I17" s="66">
        <f t="shared" ref="I17" si="4">I18</f>
        <v>0</v>
      </c>
      <c r="J17" s="65" t="e">
        <f t="shared" si="0"/>
        <v>#DIV/0!</v>
      </c>
    </row>
    <row r="18" spans="1:10" ht="33.75" hidden="1" customHeight="1" x14ac:dyDescent="0.25">
      <c r="A18" s="51">
        <v>12</v>
      </c>
      <c r="B18" s="13" t="s">
        <v>68</v>
      </c>
      <c r="C18" s="20" t="s">
        <v>185</v>
      </c>
      <c r="D18" s="20" t="s">
        <v>9</v>
      </c>
      <c r="E18" s="20" t="s">
        <v>150</v>
      </c>
      <c r="F18" s="20" t="s">
        <v>46</v>
      </c>
      <c r="G18" s="4"/>
      <c r="H18" s="66"/>
      <c r="I18" s="65"/>
      <c r="J18" s="65" t="e">
        <f t="shared" si="0"/>
        <v>#DIV/0!</v>
      </c>
    </row>
    <row r="19" spans="1:10" ht="47.25" x14ac:dyDescent="0.25">
      <c r="A19" s="51">
        <v>9</v>
      </c>
      <c r="B19" s="12" t="s">
        <v>13</v>
      </c>
      <c r="C19" s="18" t="s">
        <v>185</v>
      </c>
      <c r="D19" s="18" t="s">
        <v>14</v>
      </c>
      <c r="E19" s="21"/>
      <c r="F19" s="21" t="s">
        <v>7</v>
      </c>
      <c r="G19" s="7" t="e">
        <f>#REF!</f>
        <v>#REF!</v>
      </c>
      <c r="H19" s="67">
        <f t="shared" ref="H19:I21" si="5">H20</f>
        <v>651.79999999999995</v>
      </c>
      <c r="I19" s="59">
        <f>I20+I25</f>
        <v>650.5</v>
      </c>
      <c r="J19" s="65">
        <f t="shared" si="0"/>
        <v>99.800552316661566</v>
      </c>
    </row>
    <row r="20" spans="1:10" ht="33" customHeight="1" x14ac:dyDescent="0.25">
      <c r="A20" s="51">
        <v>10</v>
      </c>
      <c r="B20" s="13" t="s">
        <v>54</v>
      </c>
      <c r="C20" s="20" t="s">
        <v>185</v>
      </c>
      <c r="D20" s="20" t="s">
        <v>14</v>
      </c>
      <c r="E20" s="20" t="s">
        <v>76</v>
      </c>
      <c r="F20" s="21"/>
      <c r="G20" s="7"/>
      <c r="H20" s="66">
        <f>H21+H25</f>
        <v>651.79999999999995</v>
      </c>
      <c r="I20" s="65">
        <f t="shared" si="5"/>
        <v>650.5</v>
      </c>
      <c r="J20" s="65">
        <f t="shared" si="0"/>
        <v>99.800552316661566</v>
      </c>
    </row>
    <row r="21" spans="1:10" ht="39.75" customHeight="1" x14ac:dyDescent="0.25">
      <c r="A21" s="51">
        <v>11</v>
      </c>
      <c r="B21" s="13" t="s">
        <v>53</v>
      </c>
      <c r="C21" s="20" t="s">
        <v>185</v>
      </c>
      <c r="D21" s="20" t="s">
        <v>14</v>
      </c>
      <c r="E21" s="20" t="s">
        <v>78</v>
      </c>
      <c r="F21" s="21"/>
      <c r="G21" s="7"/>
      <c r="H21" s="66">
        <f t="shared" si="5"/>
        <v>651.79999999999995</v>
      </c>
      <c r="I21" s="65">
        <f t="shared" si="5"/>
        <v>650.5</v>
      </c>
      <c r="J21" s="65">
        <f t="shared" si="0"/>
        <v>99.800552316661566</v>
      </c>
    </row>
    <row r="22" spans="1:10" ht="36.75" customHeight="1" x14ac:dyDescent="0.25">
      <c r="A22" s="51">
        <v>12</v>
      </c>
      <c r="B22" s="15" t="s">
        <v>55</v>
      </c>
      <c r="C22" s="20" t="s">
        <v>185</v>
      </c>
      <c r="D22" s="20" t="s">
        <v>14</v>
      </c>
      <c r="E22" s="20" t="s">
        <v>79</v>
      </c>
      <c r="F22" s="21"/>
      <c r="G22" s="7"/>
      <c r="H22" s="66">
        <f t="shared" ref="H22:I23" si="6">H23</f>
        <v>651.79999999999995</v>
      </c>
      <c r="I22" s="65">
        <f t="shared" si="6"/>
        <v>650.5</v>
      </c>
      <c r="J22" s="65">
        <f t="shared" si="0"/>
        <v>99.800552316661566</v>
      </c>
    </row>
    <row r="23" spans="1:10" ht="68.25" customHeight="1" x14ac:dyDescent="0.25">
      <c r="A23" s="51">
        <v>13</v>
      </c>
      <c r="B23" s="13" t="s">
        <v>44</v>
      </c>
      <c r="C23" s="20" t="s">
        <v>185</v>
      </c>
      <c r="D23" s="20" t="s">
        <v>14</v>
      </c>
      <c r="E23" s="20" t="s">
        <v>79</v>
      </c>
      <c r="F23" s="20" t="s">
        <v>45</v>
      </c>
      <c r="G23" s="4"/>
      <c r="H23" s="66">
        <f t="shared" si="6"/>
        <v>651.79999999999995</v>
      </c>
      <c r="I23" s="65">
        <f t="shared" si="6"/>
        <v>650.5</v>
      </c>
      <c r="J23" s="65">
        <f t="shared" si="0"/>
        <v>99.800552316661566</v>
      </c>
    </row>
    <row r="24" spans="1:10" ht="32.25" customHeight="1" x14ac:dyDescent="0.25">
      <c r="A24" s="51">
        <v>14</v>
      </c>
      <c r="B24" s="13" t="s">
        <v>68</v>
      </c>
      <c r="C24" s="20" t="s">
        <v>185</v>
      </c>
      <c r="D24" s="20" t="s">
        <v>14</v>
      </c>
      <c r="E24" s="20" t="s">
        <v>79</v>
      </c>
      <c r="F24" s="20" t="s">
        <v>46</v>
      </c>
      <c r="G24" s="4"/>
      <c r="H24" s="66">
        <v>651.79999999999995</v>
      </c>
      <c r="I24" s="65">
        <v>650.5</v>
      </c>
      <c r="J24" s="65">
        <f t="shared" si="0"/>
        <v>99.800552316661566</v>
      </c>
    </row>
    <row r="25" spans="1:10" ht="0.75" hidden="1" customHeight="1" x14ac:dyDescent="0.25">
      <c r="A25" s="51">
        <v>19</v>
      </c>
      <c r="B25" s="13" t="s">
        <v>102</v>
      </c>
      <c r="C25" s="20" t="s">
        <v>185</v>
      </c>
      <c r="D25" s="20" t="s">
        <v>14</v>
      </c>
      <c r="E25" s="20" t="s">
        <v>90</v>
      </c>
      <c r="F25" s="20"/>
      <c r="G25" s="4"/>
      <c r="H25" s="66">
        <f t="shared" ref="H25:I27" si="7">H26</f>
        <v>0</v>
      </c>
      <c r="I25" s="65">
        <f t="shared" si="7"/>
        <v>0</v>
      </c>
      <c r="J25" s="65" t="e">
        <f t="shared" si="0"/>
        <v>#DIV/0!</v>
      </c>
    </row>
    <row r="26" spans="1:10" ht="63" hidden="1" customHeight="1" x14ac:dyDescent="0.25">
      <c r="A26" s="51">
        <v>20</v>
      </c>
      <c r="B26" s="13" t="s">
        <v>172</v>
      </c>
      <c r="C26" s="20" t="s">
        <v>185</v>
      </c>
      <c r="D26" s="20" t="s">
        <v>14</v>
      </c>
      <c r="E26" s="20" t="s">
        <v>150</v>
      </c>
      <c r="F26" s="20"/>
      <c r="G26" s="4"/>
      <c r="H26" s="66">
        <f t="shared" si="7"/>
        <v>0</v>
      </c>
      <c r="I26" s="65">
        <f t="shared" si="7"/>
        <v>0</v>
      </c>
      <c r="J26" s="65" t="e">
        <f t="shared" si="0"/>
        <v>#DIV/0!</v>
      </c>
    </row>
    <row r="27" spans="1:10" ht="65.25" hidden="1" customHeight="1" x14ac:dyDescent="0.25">
      <c r="A27" s="51">
        <v>21</v>
      </c>
      <c r="B27" s="13" t="s">
        <v>151</v>
      </c>
      <c r="C27" s="20" t="s">
        <v>185</v>
      </c>
      <c r="D27" s="20" t="s">
        <v>14</v>
      </c>
      <c r="E27" s="20" t="s">
        <v>150</v>
      </c>
      <c r="F27" s="20" t="s">
        <v>45</v>
      </c>
      <c r="G27" s="4"/>
      <c r="H27" s="66">
        <f t="shared" si="7"/>
        <v>0</v>
      </c>
      <c r="I27" s="65">
        <f t="shared" si="7"/>
        <v>0</v>
      </c>
      <c r="J27" s="65" t="e">
        <f t="shared" si="0"/>
        <v>#DIV/0!</v>
      </c>
    </row>
    <row r="28" spans="1:10" ht="33.75" hidden="1" customHeight="1" x14ac:dyDescent="0.25">
      <c r="A28" s="51">
        <v>22</v>
      </c>
      <c r="B28" s="13" t="s">
        <v>68</v>
      </c>
      <c r="C28" s="20" t="s">
        <v>185</v>
      </c>
      <c r="D28" s="20" t="s">
        <v>14</v>
      </c>
      <c r="E28" s="20" t="s">
        <v>150</v>
      </c>
      <c r="F28" s="20" t="s">
        <v>46</v>
      </c>
      <c r="G28" s="4"/>
      <c r="H28" s="66"/>
      <c r="I28" s="65"/>
      <c r="J28" s="65" t="e">
        <f t="shared" si="0"/>
        <v>#DIV/0!</v>
      </c>
    </row>
    <row r="29" spans="1:10" ht="81" customHeight="1" x14ac:dyDescent="0.25">
      <c r="A29" s="51">
        <v>15</v>
      </c>
      <c r="B29" s="12" t="s">
        <v>15</v>
      </c>
      <c r="C29" s="18" t="s">
        <v>185</v>
      </c>
      <c r="D29" s="18" t="s">
        <v>16</v>
      </c>
      <c r="E29" s="21"/>
      <c r="F29" s="21" t="s">
        <v>7</v>
      </c>
      <c r="G29" s="8" t="e">
        <f>#REF!+#REF!+#REF!+#REF!+#REF!+#REF!+#REF!</f>
        <v>#REF!</v>
      </c>
      <c r="H29" s="59">
        <f>H30+H46</f>
        <v>2436.7999999999997</v>
      </c>
      <c r="I29" s="59">
        <f>I30+I46</f>
        <v>2396.1</v>
      </c>
      <c r="J29" s="65">
        <f t="shared" si="0"/>
        <v>98.329776756401856</v>
      </c>
    </row>
    <row r="30" spans="1:10" ht="48.75" customHeight="1" x14ac:dyDescent="0.25">
      <c r="A30" s="51">
        <v>16</v>
      </c>
      <c r="B30" s="12" t="s">
        <v>177</v>
      </c>
      <c r="C30" s="18" t="s">
        <v>185</v>
      </c>
      <c r="D30" s="18" t="s">
        <v>16</v>
      </c>
      <c r="E30" s="18" t="s">
        <v>80</v>
      </c>
      <c r="F30" s="21"/>
      <c r="G30" s="45"/>
      <c r="H30" s="59">
        <f>H31+H42</f>
        <v>2390.7999999999997</v>
      </c>
      <c r="I30" s="59">
        <f>I31+I42</f>
        <v>2350.1</v>
      </c>
      <c r="J30" s="65">
        <f t="shared" si="0"/>
        <v>98.297640957001846</v>
      </c>
    </row>
    <row r="31" spans="1:10" x14ac:dyDescent="0.25">
      <c r="A31" s="51">
        <v>17</v>
      </c>
      <c r="B31" s="12" t="s">
        <v>142</v>
      </c>
      <c r="C31" s="18" t="s">
        <v>185</v>
      </c>
      <c r="D31" s="18" t="s">
        <v>16</v>
      </c>
      <c r="E31" s="18" t="s">
        <v>80</v>
      </c>
      <c r="F31" s="21"/>
      <c r="G31" s="45"/>
      <c r="H31" s="59">
        <f>H32+H39</f>
        <v>1912.9999999999998</v>
      </c>
      <c r="I31" s="59">
        <f>I32+I39</f>
        <v>1872.3</v>
      </c>
      <c r="J31" s="65">
        <f t="shared" si="0"/>
        <v>97.872451646628349</v>
      </c>
    </row>
    <row r="32" spans="1:10" ht="35.25" customHeight="1" x14ac:dyDescent="0.25">
      <c r="A32" s="51">
        <v>18</v>
      </c>
      <c r="B32" s="14" t="s">
        <v>55</v>
      </c>
      <c r="C32" s="20" t="s">
        <v>185</v>
      </c>
      <c r="D32" s="20" t="s">
        <v>16</v>
      </c>
      <c r="E32" s="20" t="s">
        <v>81</v>
      </c>
      <c r="F32" s="21"/>
      <c r="G32" s="8"/>
      <c r="H32" s="65">
        <f>H33+H35+H37</f>
        <v>1687.6999999999998</v>
      </c>
      <c r="I32" s="65">
        <f>I33+I35+I37</f>
        <v>1648.7</v>
      </c>
      <c r="J32" s="65">
        <f t="shared" si="0"/>
        <v>97.689162765894423</v>
      </c>
    </row>
    <row r="33" spans="1:13" ht="66.75" customHeight="1" x14ac:dyDescent="0.25">
      <c r="A33" s="51">
        <v>19</v>
      </c>
      <c r="B33" s="13" t="s">
        <v>44</v>
      </c>
      <c r="C33" s="20" t="s">
        <v>185</v>
      </c>
      <c r="D33" s="20" t="s">
        <v>16</v>
      </c>
      <c r="E33" s="20" t="s">
        <v>81</v>
      </c>
      <c r="F33" s="20" t="s">
        <v>45</v>
      </c>
      <c r="G33" s="8"/>
      <c r="H33" s="65">
        <f>H34</f>
        <v>1251.3</v>
      </c>
      <c r="I33" s="65">
        <f>I34</f>
        <v>1243.4000000000001</v>
      </c>
      <c r="J33" s="65">
        <f t="shared" si="0"/>
        <v>99.368656597138994</v>
      </c>
    </row>
    <row r="34" spans="1:13" ht="31.5" x14ac:dyDescent="0.25">
      <c r="A34" s="51">
        <v>20</v>
      </c>
      <c r="B34" s="13" t="s">
        <v>68</v>
      </c>
      <c r="C34" s="20" t="s">
        <v>185</v>
      </c>
      <c r="D34" s="20" t="s">
        <v>16</v>
      </c>
      <c r="E34" s="20" t="s">
        <v>81</v>
      </c>
      <c r="F34" s="20" t="s">
        <v>46</v>
      </c>
      <c r="G34" s="8"/>
      <c r="H34" s="65">
        <v>1251.3</v>
      </c>
      <c r="I34" s="65">
        <v>1243.4000000000001</v>
      </c>
      <c r="J34" s="65">
        <f t="shared" si="0"/>
        <v>99.368656597138994</v>
      </c>
    </row>
    <row r="35" spans="1:13" ht="38.25" customHeight="1" x14ac:dyDescent="0.25">
      <c r="A35" s="51">
        <v>21</v>
      </c>
      <c r="B35" s="13" t="s">
        <v>98</v>
      </c>
      <c r="C35" s="20" t="s">
        <v>185</v>
      </c>
      <c r="D35" s="20" t="s">
        <v>16</v>
      </c>
      <c r="E35" s="20" t="s">
        <v>81</v>
      </c>
      <c r="F35" s="20" t="s">
        <v>48</v>
      </c>
      <c r="G35" s="8"/>
      <c r="H35" s="65">
        <f>H36</f>
        <v>374.4</v>
      </c>
      <c r="I35" s="65">
        <f>I36</f>
        <v>344.3</v>
      </c>
      <c r="J35" s="65">
        <f t="shared" si="0"/>
        <v>91.960470085470092</v>
      </c>
    </row>
    <row r="36" spans="1:13" ht="35.25" customHeight="1" x14ac:dyDescent="0.25">
      <c r="A36" s="51">
        <v>22</v>
      </c>
      <c r="B36" s="13" t="s">
        <v>47</v>
      </c>
      <c r="C36" s="20" t="s">
        <v>185</v>
      </c>
      <c r="D36" s="20" t="s">
        <v>16</v>
      </c>
      <c r="E36" s="20" t="s">
        <v>81</v>
      </c>
      <c r="F36" s="20" t="s">
        <v>49</v>
      </c>
      <c r="G36" s="34"/>
      <c r="H36" s="68">
        <v>374.4</v>
      </c>
      <c r="I36" s="65">
        <v>344.3</v>
      </c>
      <c r="J36" s="65">
        <f t="shared" si="0"/>
        <v>91.960470085470092</v>
      </c>
    </row>
    <row r="37" spans="1:13" ht="22.5" customHeight="1" x14ac:dyDescent="0.25">
      <c r="A37" s="51">
        <v>23</v>
      </c>
      <c r="B37" s="16" t="s">
        <v>50</v>
      </c>
      <c r="C37" s="20" t="s">
        <v>185</v>
      </c>
      <c r="D37" s="20" t="s">
        <v>16</v>
      </c>
      <c r="E37" s="20" t="s">
        <v>81</v>
      </c>
      <c r="F37" s="20" t="s">
        <v>51</v>
      </c>
      <c r="G37" s="4"/>
      <c r="H37" s="66">
        <f>H38</f>
        <v>62</v>
      </c>
      <c r="I37" s="65">
        <f>I38</f>
        <v>61</v>
      </c>
      <c r="J37" s="65">
        <f t="shared" si="0"/>
        <v>98.387096774193552</v>
      </c>
    </row>
    <row r="38" spans="1:13" ht="24.75" customHeight="1" x14ac:dyDescent="0.25">
      <c r="A38" s="51">
        <v>24</v>
      </c>
      <c r="B38" s="16" t="s">
        <v>70</v>
      </c>
      <c r="C38" s="20" t="s">
        <v>185</v>
      </c>
      <c r="D38" s="20" t="s">
        <v>16</v>
      </c>
      <c r="E38" s="20" t="s">
        <v>81</v>
      </c>
      <c r="F38" s="20" t="s">
        <v>69</v>
      </c>
      <c r="G38" s="4"/>
      <c r="H38" s="66">
        <v>62</v>
      </c>
      <c r="I38" s="65">
        <v>61</v>
      </c>
      <c r="J38" s="65">
        <f t="shared" si="0"/>
        <v>98.387096774193552</v>
      </c>
    </row>
    <row r="39" spans="1:13" ht="48.75" customHeight="1" x14ac:dyDescent="0.25">
      <c r="A39" s="51">
        <v>25</v>
      </c>
      <c r="B39" s="10" t="s">
        <v>71</v>
      </c>
      <c r="C39" s="20" t="s">
        <v>185</v>
      </c>
      <c r="D39" s="20" t="s">
        <v>16</v>
      </c>
      <c r="E39" s="20" t="s">
        <v>82</v>
      </c>
      <c r="F39" s="20"/>
      <c r="G39" s="4"/>
      <c r="H39" s="66">
        <f t="shared" ref="H39:I40" si="8">H40</f>
        <v>225.3</v>
      </c>
      <c r="I39" s="65">
        <f>I40</f>
        <v>223.6</v>
      </c>
      <c r="J39" s="65">
        <f t="shared" si="0"/>
        <v>99.24545051043053</v>
      </c>
    </row>
    <row r="40" spans="1:13" ht="99" customHeight="1" x14ac:dyDescent="0.25">
      <c r="A40" s="51">
        <v>26</v>
      </c>
      <c r="B40" s="16" t="s">
        <v>44</v>
      </c>
      <c r="C40" s="20" t="s">
        <v>185</v>
      </c>
      <c r="D40" s="20" t="s">
        <v>16</v>
      </c>
      <c r="E40" s="20" t="s">
        <v>82</v>
      </c>
      <c r="F40" s="20" t="s">
        <v>45</v>
      </c>
      <c r="G40" s="4"/>
      <c r="H40" s="66">
        <f t="shared" si="8"/>
        <v>225.3</v>
      </c>
      <c r="I40" s="65">
        <f t="shared" si="8"/>
        <v>223.6</v>
      </c>
      <c r="J40" s="65">
        <f t="shared" si="0"/>
        <v>99.24545051043053</v>
      </c>
    </row>
    <row r="41" spans="1:13" ht="39.75" customHeight="1" x14ac:dyDescent="0.25">
      <c r="A41" s="51">
        <v>27</v>
      </c>
      <c r="B41" s="13" t="s">
        <v>68</v>
      </c>
      <c r="C41" s="20" t="s">
        <v>185</v>
      </c>
      <c r="D41" s="20" t="s">
        <v>16</v>
      </c>
      <c r="E41" s="20" t="s">
        <v>82</v>
      </c>
      <c r="F41" s="20" t="s">
        <v>46</v>
      </c>
      <c r="G41" s="4"/>
      <c r="H41" s="66">
        <v>225.3</v>
      </c>
      <c r="I41" s="65">
        <v>223.6</v>
      </c>
      <c r="J41" s="65">
        <f t="shared" si="0"/>
        <v>99.24545051043053</v>
      </c>
    </row>
    <row r="42" spans="1:13" ht="22.5" customHeight="1" x14ac:dyDescent="0.25">
      <c r="A42" s="51">
        <v>28</v>
      </c>
      <c r="B42" s="12" t="s">
        <v>43</v>
      </c>
      <c r="C42" s="18" t="s">
        <v>185</v>
      </c>
      <c r="D42" s="18" t="s">
        <v>16</v>
      </c>
      <c r="E42" s="18" t="s">
        <v>80</v>
      </c>
      <c r="F42" s="21"/>
      <c r="G42" s="6"/>
      <c r="H42" s="67">
        <f t="shared" ref="H42:I44" si="9">H43</f>
        <v>477.8</v>
      </c>
      <c r="I42" s="59">
        <f>I43</f>
        <v>477.8</v>
      </c>
      <c r="J42" s="65">
        <f t="shared" si="0"/>
        <v>100</v>
      </c>
      <c r="K42" s="2"/>
    </row>
    <row r="43" spans="1:13" ht="34.5" customHeight="1" x14ac:dyDescent="0.25">
      <c r="A43" s="51">
        <v>29</v>
      </c>
      <c r="B43" s="13" t="s">
        <v>117</v>
      </c>
      <c r="C43" s="20" t="s">
        <v>185</v>
      </c>
      <c r="D43" s="20" t="s">
        <v>16</v>
      </c>
      <c r="E43" s="20" t="s">
        <v>83</v>
      </c>
      <c r="F43" s="21"/>
      <c r="G43" s="6"/>
      <c r="H43" s="66">
        <f t="shared" si="9"/>
        <v>477.8</v>
      </c>
      <c r="I43" s="65">
        <f t="shared" si="9"/>
        <v>477.8</v>
      </c>
      <c r="J43" s="65">
        <f t="shared" si="0"/>
        <v>100</v>
      </c>
    </row>
    <row r="44" spans="1:13" ht="19.5" customHeight="1" x14ac:dyDescent="0.25">
      <c r="A44" s="51">
        <v>30</v>
      </c>
      <c r="B44" s="13" t="s">
        <v>32</v>
      </c>
      <c r="C44" s="20" t="s">
        <v>185</v>
      </c>
      <c r="D44" s="20" t="s">
        <v>16</v>
      </c>
      <c r="E44" s="20" t="s">
        <v>83</v>
      </c>
      <c r="F44" s="20" t="s">
        <v>11</v>
      </c>
      <c r="G44" s="6"/>
      <c r="H44" s="65">
        <f t="shared" si="9"/>
        <v>477.8</v>
      </c>
      <c r="I44" s="65">
        <f t="shared" si="9"/>
        <v>477.8</v>
      </c>
      <c r="J44" s="65">
        <f t="shared" si="0"/>
        <v>100</v>
      </c>
      <c r="M44" s="2"/>
    </row>
    <row r="45" spans="1:13" ht="21" customHeight="1" x14ac:dyDescent="0.25">
      <c r="A45" s="51">
        <v>31</v>
      </c>
      <c r="B45" s="13" t="s">
        <v>0</v>
      </c>
      <c r="C45" s="20" t="s">
        <v>185</v>
      </c>
      <c r="D45" s="20" t="s">
        <v>16</v>
      </c>
      <c r="E45" s="20" t="s">
        <v>83</v>
      </c>
      <c r="F45" s="20" t="s">
        <v>1</v>
      </c>
      <c r="G45" s="6"/>
      <c r="H45" s="65">
        <v>477.8</v>
      </c>
      <c r="I45" s="65">
        <v>477.8</v>
      </c>
      <c r="J45" s="65">
        <f t="shared" si="0"/>
        <v>100</v>
      </c>
    </row>
    <row r="46" spans="1:13" ht="35.25" customHeight="1" x14ac:dyDescent="0.25">
      <c r="A46" s="51">
        <v>32</v>
      </c>
      <c r="B46" s="35" t="s">
        <v>54</v>
      </c>
      <c r="C46" s="18" t="s">
        <v>185</v>
      </c>
      <c r="D46" s="18" t="s">
        <v>16</v>
      </c>
      <c r="E46" s="18" t="s">
        <v>76</v>
      </c>
      <c r="F46" s="18"/>
      <c r="G46" s="58"/>
      <c r="H46" s="59">
        <f t="shared" ref="H46:I49" si="10">H47</f>
        <v>46</v>
      </c>
      <c r="I46" s="59">
        <f t="shared" si="10"/>
        <v>46</v>
      </c>
      <c r="J46" s="65">
        <f t="shared" si="0"/>
        <v>100</v>
      </c>
    </row>
    <row r="47" spans="1:13" ht="21" customHeight="1" x14ac:dyDescent="0.25">
      <c r="A47" s="51">
        <v>33</v>
      </c>
      <c r="B47" s="13" t="s">
        <v>102</v>
      </c>
      <c r="C47" s="20" t="s">
        <v>185</v>
      </c>
      <c r="D47" s="20" t="s">
        <v>16</v>
      </c>
      <c r="E47" s="20" t="s">
        <v>90</v>
      </c>
      <c r="F47" s="20"/>
      <c r="G47" s="6"/>
      <c r="H47" s="65">
        <f t="shared" si="10"/>
        <v>46</v>
      </c>
      <c r="I47" s="65">
        <f t="shared" si="10"/>
        <v>46</v>
      </c>
      <c r="J47" s="65">
        <f t="shared" si="0"/>
        <v>100</v>
      </c>
    </row>
    <row r="48" spans="1:13" ht="66.75" customHeight="1" x14ac:dyDescent="0.25">
      <c r="A48" s="51">
        <v>34</v>
      </c>
      <c r="B48" s="13" t="s">
        <v>172</v>
      </c>
      <c r="C48" s="20" t="s">
        <v>185</v>
      </c>
      <c r="D48" s="20" t="s">
        <v>16</v>
      </c>
      <c r="E48" s="20" t="s">
        <v>187</v>
      </c>
      <c r="F48" s="20"/>
      <c r="G48" s="6"/>
      <c r="H48" s="65">
        <f t="shared" si="10"/>
        <v>46</v>
      </c>
      <c r="I48" s="65">
        <f t="shared" si="10"/>
        <v>46</v>
      </c>
      <c r="J48" s="65">
        <f t="shared" si="0"/>
        <v>100</v>
      </c>
    </row>
    <row r="49" spans="1:10" ht="63.75" customHeight="1" x14ac:dyDescent="0.25">
      <c r="A49" s="51">
        <v>35</v>
      </c>
      <c r="B49" s="13" t="s">
        <v>151</v>
      </c>
      <c r="C49" s="20" t="s">
        <v>185</v>
      </c>
      <c r="D49" s="20" t="s">
        <v>16</v>
      </c>
      <c r="E49" s="20" t="s">
        <v>187</v>
      </c>
      <c r="F49" s="20" t="s">
        <v>45</v>
      </c>
      <c r="G49" s="6"/>
      <c r="H49" s="65">
        <f t="shared" si="10"/>
        <v>46</v>
      </c>
      <c r="I49" s="65">
        <f t="shared" si="10"/>
        <v>46</v>
      </c>
      <c r="J49" s="65">
        <f t="shared" si="0"/>
        <v>100</v>
      </c>
    </row>
    <row r="50" spans="1:10" ht="33.75" customHeight="1" x14ac:dyDescent="0.25">
      <c r="A50" s="51">
        <v>36</v>
      </c>
      <c r="B50" s="13" t="s">
        <v>68</v>
      </c>
      <c r="C50" s="20" t="s">
        <v>185</v>
      </c>
      <c r="D50" s="20" t="s">
        <v>16</v>
      </c>
      <c r="E50" s="20" t="s">
        <v>187</v>
      </c>
      <c r="F50" s="20" t="s">
        <v>46</v>
      </c>
      <c r="G50" s="6"/>
      <c r="H50" s="65">
        <v>46</v>
      </c>
      <c r="I50" s="65">
        <v>46</v>
      </c>
      <c r="J50" s="65">
        <f t="shared" si="0"/>
        <v>100</v>
      </c>
    </row>
    <row r="51" spans="1:10" ht="20.25" hidden="1" customHeight="1" x14ac:dyDescent="0.25">
      <c r="A51" s="54">
        <v>45</v>
      </c>
      <c r="B51" s="35" t="s">
        <v>130</v>
      </c>
      <c r="C51" s="18" t="s">
        <v>185</v>
      </c>
      <c r="D51" s="18" t="s">
        <v>125</v>
      </c>
      <c r="E51" s="18"/>
      <c r="F51" s="18"/>
      <c r="G51" s="6"/>
      <c r="H51" s="59">
        <f t="shared" ref="H51:I55" si="11">H52</f>
        <v>0</v>
      </c>
      <c r="I51" s="59">
        <f t="shared" si="11"/>
        <v>0</v>
      </c>
      <c r="J51" s="59" t="e">
        <f t="shared" si="0"/>
        <v>#DIV/0!</v>
      </c>
    </row>
    <row r="52" spans="1:10" ht="33.75" hidden="1" customHeight="1" x14ac:dyDescent="0.25">
      <c r="A52" s="51">
        <v>46</v>
      </c>
      <c r="B52" s="13" t="s">
        <v>54</v>
      </c>
      <c r="C52" s="20" t="s">
        <v>185</v>
      </c>
      <c r="D52" s="20" t="s">
        <v>125</v>
      </c>
      <c r="E52" s="20" t="s">
        <v>76</v>
      </c>
      <c r="F52" s="20"/>
      <c r="G52" s="6"/>
      <c r="H52" s="65">
        <f t="shared" si="11"/>
        <v>0</v>
      </c>
      <c r="I52" s="65">
        <f t="shared" si="11"/>
        <v>0</v>
      </c>
      <c r="J52" s="65" t="e">
        <f t="shared" si="0"/>
        <v>#DIV/0!</v>
      </c>
    </row>
    <row r="53" spans="1:10" ht="25.5" hidden="1" customHeight="1" x14ac:dyDescent="0.25">
      <c r="A53" s="51">
        <v>47</v>
      </c>
      <c r="B53" s="14" t="s">
        <v>102</v>
      </c>
      <c r="C53" s="20" t="s">
        <v>185</v>
      </c>
      <c r="D53" s="20" t="s">
        <v>125</v>
      </c>
      <c r="E53" s="20" t="s">
        <v>90</v>
      </c>
      <c r="F53" s="20"/>
      <c r="G53" s="6"/>
      <c r="H53" s="65">
        <f t="shared" si="11"/>
        <v>0</v>
      </c>
      <c r="I53" s="65">
        <f t="shared" si="11"/>
        <v>0</v>
      </c>
      <c r="J53" s="65" t="e">
        <f t="shared" si="0"/>
        <v>#DIV/0!</v>
      </c>
    </row>
    <row r="54" spans="1:10" ht="33.75" hidden="1" customHeight="1" x14ac:dyDescent="0.25">
      <c r="A54" s="51">
        <v>48</v>
      </c>
      <c r="B54" s="13" t="s">
        <v>129</v>
      </c>
      <c r="C54" s="20" t="s">
        <v>185</v>
      </c>
      <c r="D54" s="20" t="s">
        <v>125</v>
      </c>
      <c r="E54" s="20" t="s">
        <v>127</v>
      </c>
      <c r="F54" s="20"/>
      <c r="G54" s="6"/>
      <c r="H54" s="65">
        <f t="shared" si="11"/>
        <v>0</v>
      </c>
      <c r="I54" s="65">
        <f t="shared" si="11"/>
        <v>0</v>
      </c>
      <c r="J54" s="65" t="e">
        <f t="shared" si="0"/>
        <v>#DIV/0!</v>
      </c>
    </row>
    <row r="55" spans="1:10" ht="18.75" hidden="1" customHeight="1" x14ac:dyDescent="0.25">
      <c r="A55" s="51">
        <v>49</v>
      </c>
      <c r="B55" s="13" t="s">
        <v>50</v>
      </c>
      <c r="C55" s="20" t="s">
        <v>185</v>
      </c>
      <c r="D55" s="20" t="s">
        <v>125</v>
      </c>
      <c r="E55" s="20" t="s">
        <v>127</v>
      </c>
      <c r="F55" s="20" t="s">
        <v>51</v>
      </c>
      <c r="G55" s="6"/>
      <c r="H55" s="65">
        <f t="shared" si="11"/>
        <v>0</v>
      </c>
      <c r="I55" s="65">
        <f t="shared" si="11"/>
        <v>0</v>
      </c>
      <c r="J55" s="65" t="e">
        <f t="shared" si="0"/>
        <v>#DIV/0!</v>
      </c>
    </row>
    <row r="56" spans="1:10" ht="19.5" hidden="1" customHeight="1" x14ac:dyDescent="0.25">
      <c r="A56" s="51">
        <v>50</v>
      </c>
      <c r="B56" s="13" t="s">
        <v>126</v>
      </c>
      <c r="C56" s="20" t="s">
        <v>185</v>
      </c>
      <c r="D56" s="20" t="s">
        <v>125</v>
      </c>
      <c r="E56" s="20" t="s">
        <v>127</v>
      </c>
      <c r="F56" s="20" t="s">
        <v>128</v>
      </c>
      <c r="G56" s="6"/>
      <c r="H56" s="65"/>
      <c r="I56" s="65"/>
      <c r="J56" s="65" t="e">
        <f t="shared" si="0"/>
        <v>#DIV/0!</v>
      </c>
    </row>
    <row r="57" spans="1:10" ht="17.25" customHeight="1" x14ac:dyDescent="0.25">
      <c r="A57" s="51">
        <v>37</v>
      </c>
      <c r="B57" s="12" t="s">
        <v>19</v>
      </c>
      <c r="C57" s="18" t="s">
        <v>185</v>
      </c>
      <c r="D57" s="18" t="s">
        <v>20</v>
      </c>
      <c r="E57" s="18"/>
      <c r="F57" s="21" t="s">
        <v>7</v>
      </c>
      <c r="G57" s="5" t="e">
        <f>#REF!</f>
        <v>#REF!</v>
      </c>
      <c r="H57" s="67">
        <f>H58</f>
        <v>5</v>
      </c>
      <c r="I57" s="59">
        <f>I58</f>
        <v>0</v>
      </c>
      <c r="J57" s="65">
        <f t="shared" si="0"/>
        <v>0</v>
      </c>
    </row>
    <row r="58" spans="1:10" ht="33.75" customHeight="1" x14ac:dyDescent="0.25">
      <c r="A58" s="51">
        <v>38</v>
      </c>
      <c r="B58" s="13" t="s">
        <v>54</v>
      </c>
      <c r="C58" s="20" t="s">
        <v>185</v>
      </c>
      <c r="D58" s="20" t="s">
        <v>20</v>
      </c>
      <c r="E58" s="20" t="s">
        <v>76</v>
      </c>
      <c r="F58" s="21"/>
      <c r="G58" s="5"/>
      <c r="H58" s="66">
        <f>H60</f>
        <v>5</v>
      </c>
      <c r="I58" s="65">
        <f t="shared" ref="I58:I60" si="12">I59</f>
        <v>0</v>
      </c>
      <c r="J58" s="65">
        <f t="shared" si="0"/>
        <v>0</v>
      </c>
    </row>
    <row r="59" spans="1:10" ht="21" customHeight="1" x14ac:dyDescent="0.25">
      <c r="A59" s="51">
        <v>39</v>
      </c>
      <c r="B59" s="14" t="s">
        <v>102</v>
      </c>
      <c r="C59" s="20" t="s">
        <v>185</v>
      </c>
      <c r="D59" s="20" t="s">
        <v>20</v>
      </c>
      <c r="E59" s="20" t="s">
        <v>90</v>
      </c>
      <c r="F59" s="21"/>
      <c r="G59" s="5"/>
      <c r="H59" s="66">
        <f>H60</f>
        <v>5</v>
      </c>
      <c r="I59" s="65">
        <f t="shared" si="12"/>
        <v>0</v>
      </c>
      <c r="J59" s="65">
        <f t="shared" si="0"/>
        <v>0</v>
      </c>
    </row>
    <row r="60" spans="1:10" ht="54" customHeight="1" x14ac:dyDescent="0.25">
      <c r="A60" s="51">
        <v>40</v>
      </c>
      <c r="B60" s="14" t="s">
        <v>92</v>
      </c>
      <c r="C60" s="20" t="s">
        <v>185</v>
      </c>
      <c r="D60" s="20" t="s">
        <v>20</v>
      </c>
      <c r="E60" s="20" t="s">
        <v>91</v>
      </c>
      <c r="F60" s="21"/>
      <c r="G60" s="5"/>
      <c r="H60" s="66">
        <f>H61</f>
        <v>5</v>
      </c>
      <c r="I60" s="65">
        <f t="shared" si="12"/>
        <v>0</v>
      </c>
      <c r="J60" s="65">
        <f t="shared" si="0"/>
        <v>0</v>
      </c>
    </row>
    <row r="61" spans="1:10" ht="18" customHeight="1" x14ac:dyDescent="0.25">
      <c r="A61" s="51">
        <v>41</v>
      </c>
      <c r="B61" s="52" t="s">
        <v>50</v>
      </c>
      <c r="C61" s="20" t="s">
        <v>185</v>
      </c>
      <c r="D61" s="20" t="s">
        <v>20</v>
      </c>
      <c r="E61" s="20" t="s">
        <v>91</v>
      </c>
      <c r="F61" s="20" t="s">
        <v>51</v>
      </c>
      <c r="G61" s="5"/>
      <c r="H61" s="66">
        <f>H62</f>
        <v>5</v>
      </c>
      <c r="I61" s="65">
        <f>I62</f>
        <v>0</v>
      </c>
      <c r="J61" s="65">
        <f t="shared" si="0"/>
        <v>0</v>
      </c>
    </row>
    <row r="62" spans="1:10" ht="22.5" customHeight="1" x14ac:dyDescent="0.25">
      <c r="A62" s="51">
        <v>42</v>
      </c>
      <c r="B62" s="52" t="s">
        <v>94</v>
      </c>
      <c r="C62" s="20" t="s">
        <v>185</v>
      </c>
      <c r="D62" s="20" t="s">
        <v>20</v>
      </c>
      <c r="E62" s="20" t="s">
        <v>91</v>
      </c>
      <c r="F62" s="20" t="s">
        <v>95</v>
      </c>
      <c r="G62" s="5"/>
      <c r="H62" s="66">
        <v>5</v>
      </c>
      <c r="I62" s="65">
        <v>0</v>
      </c>
      <c r="J62" s="65">
        <f t="shared" si="0"/>
        <v>0</v>
      </c>
    </row>
    <row r="63" spans="1:10" ht="16.5" customHeight="1" x14ac:dyDescent="0.25">
      <c r="A63" s="51">
        <v>43</v>
      </c>
      <c r="B63" s="12" t="s">
        <v>21</v>
      </c>
      <c r="C63" s="18" t="s">
        <v>185</v>
      </c>
      <c r="D63" s="18" t="s">
        <v>22</v>
      </c>
      <c r="E63" s="21"/>
      <c r="F63" s="21" t="s">
        <v>7</v>
      </c>
      <c r="G63" s="5" t="e">
        <f>G66+#REF!+#REF!+#REF!+#REF!+#REF!</f>
        <v>#REF!</v>
      </c>
      <c r="H63" s="67">
        <f>H64+H73</f>
        <v>6.1</v>
      </c>
      <c r="I63" s="59">
        <f>I64+I73</f>
        <v>6.1</v>
      </c>
      <c r="J63" s="65">
        <f t="shared" si="0"/>
        <v>100</v>
      </c>
    </row>
    <row r="64" spans="1:10" ht="33" customHeight="1" x14ac:dyDescent="0.25">
      <c r="A64" s="51">
        <v>44</v>
      </c>
      <c r="B64" s="12" t="s">
        <v>178</v>
      </c>
      <c r="C64" s="18" t="s">
        <v>185</v>
      </c>
      <c r="D64" s="18" t="s">
        <v>22</v>
      </c>
      <c r="E64" s="18" t="s">
        <v>80</v>
      </c>
      <c r="F64" s="21"/>
      <c r="G64" s="5"/>
      <c r="H64" s="67">
        <f>H65+H69</f>
        <v>6.1</v>
      </c>
      <c r="I64" s="59">
        <f>I65+I69</f>
        <v>6.1</v>
      </c>
      <c r="J64" s="65">
        <f t="shared" si="0"/>
        <v>100</v>
      </c>
    </row>
    <row r="65" spans="1:13" ht="21" hidden="1" customHeight="1" x14ac:dyDescent="0.25">
      <c r="A65" s="51">
        <v>59</v>
      </c>
      <c r="B65" s="12" t="s">
        <v>60</v>
      </c>
      <c r="C65" s="18" t="s">
        <v>185</v>
      </c>
      <c r="D65" s="18" t="s">
        <v>22</v>
      </c>
      <c r="E65" s="18" t="s">
        <v>80</v>
      </c>
      <c r="F65" s="21"/>
      <c r="G65" s="5"/>
      <c r="H65" s="67">
        <f t="shared" ref="H65:I67" si="13">H66</f>
        <v>0</v>
      </c>
      <c r="I65" s="59">
        <f t="shared" si="13"/>
        <v>0</v>
      </c>
      <c r="J65" s="65" t="e">
        <f t="shared" si="0"/>
        <v>#DIV/0!</v>
      </c>
    </row>
    <row r="66" spans="1:13" ht="33.75" hidden="1" customHeight="1" x14ac:dyDescent="0.25">
      <c r="A66" s="51">
        <v>60</v>
      </c>
      <c r="B66" s="13" t="s">
        <v>113</v>
      </c>
      <c r="C66" s="20" t="s">
        <v>185</v>
      </c>
      <c r="D66" s="20" t="s">
        <v>22</v>
      </c>
      <c r="E66" s="20" t="s">
        <v>84</v>
      </c>
      <c r="F66" s="36"/>
      <c r="G66" s="37"/>
      <c r="H66" s="66">
        <f t="shared" si="13"/>
        <v>0</v>
      </c>
      <c r="I66" s="65">
        <f t="shared" si="13"/>
        <v>0</v>
      </c>
      <c r="J66" s="65" t="e">
        <f t="shared" si="0"/>
        <v>#DIV/0!</v>
      </c>
    </row>
    <row r="67" spans="1:13" ht="64.5" hidden="1" customHeight="1" x14ac:dyDescent="0.25">
      <c r="A67" s="51">
        <v>61</v>
      </c>
      <c r="B67" s="13" t="s">
        <v>44</v>
      </c>
      <c r="C67" s="20" t="s">
        <v>185</v>
      </c>
      <c r="D67" s="20" t="s">
        <v>22</v>
      </c>
      <c r="E67" s="20" t="s">
        <v>84</v>
      </c>
      <c r="F67" s="20" t="s">
        <v>45</v>
      </c>
      <c r="G67" s="9"/>
      <c r="H67" s="66">
        <f t="shared" si="13"/>
        <v>0</v>
      </c>
      <c r="I67" s="65">
        <f t="shared" si="13"/>
        <v>0</v>
      </c>
      <c r="J67" s="65" t="e">
        <f t="shared" si="0"/>
        <v>#DIV/0!</v>
      </c>
      <c r="M67" s="2"/>
    </row>
    <row r="68" spans="1:13" ht="22.5" hidden="1" customHeight="1" x14ac:dyDescent="0.25">
      <c r="A68" s="51">
        <v>62</v>
      </c>
      <c r="B68" s="13" t="s">
        <v>57</v>
      </c>
      <c r="C68" s="20" t="s">
        <v>185</v>
      </c>
      <c r="D68" s="20" t="s">
        <v>22</v>
      </c>
      <c r="E68" s="20" t="s">
        <v>84</v>
      </c>
      <c r="F68" s="20" t="s">
        <v>56</v>
      </c>
      <c r="G68" s="9"/>
      <c r="H68" s="66"/>
      <c r="I68" s="65"/>
      <c r="J68" s="65" t="e">
        <f t="shared" si="0"/>
        <v>#DIV/0!</v>
      </c>
    </row>
    <row r="69" spans="1:13" ht="33" customHeight="1" x14ac:dyDescent="0.25">
      <c r="A69" s="51">
        <v>45</v>
      </c>
      <c r="B69" s="12" t="s">
        <v>59</v>
      </c>
      <c r="C69" s="18" t="s">
        <v>185</v>
      </c>
      <c r="D69" s="18" t="s">
        <v>22</v>
      </c>
      <c r="E69" s="18" t="s">
        <v>80</v>
      </c>
      <c r="F69" s="18"/>
      <c r="G69" s="38"/>
      <c r="H69" s="67">
        <f t="shared" ref="H69:I71" si="14">H70</f>
        <v>6.1</v>
      </c>
      <c r="I69" s="59">
        <f t="shared" si="14"/>
        <v>6.1</v>
      </c>
      <c r="J69" s="65">
        <f t="shared" si="0"/>
        <v>100</v>
      </c>
    </row>
    <row r="70" spans="1:13" ht="46.5" customHeight="1" x14ac:dyDescent="0.25">
      <c r="A70" s="51">
        <v>46</v>
      </c>
      <c r="B70" s="14" t="s">
        <v>147</v>
      </c>
      <c r="C70" s="20" t="s">
        <v>185</v>
      </c>
      <c r="D70" s="20" t="s">
        <v>22</v>
      </c>
      <c r="E70" s="20" t="s">
        <v>96</v>
      </c>
      <c r="F70" s="20"/>
      <c r="G70" s="9"/>
      <c r="H70" s="66">
        <f t="shared" si="14"/>
        <v>6.1</v>
      </c>
      <c r="I70" s="65">
        <f t="shared" si="14"/>
        <v>6.1</v>
      </c>
      <c r="J70" s="65">
        <f t="shared" si="0"/>
        <v>100</v>
      </c>
      <c r="L70" s="2"/>
    </row>
    <row r="71" spans="1:13" ht="36.75" customHeight="1" x14ac:dyDescent="0.25">
      <c r="A71" s="51">
        <v>47</v>
      </c>
      <c r="B71" s="13" t="s">
        <v>98</v>
      </c>
      <c r="C71" s="20" t="s">
        <v>185</v>
      </c>
      <c r="D71" s="20" t="s">
        <v>22</v>
      </c>
      <c r="E71" s="20" t="s">
        <v>96</v>
      </c>
      <c r="F71" s="20" t="s">
        <v>48</v>
      </c>
      <c r="G71" s="9"/>
      <c r="H71" s="66">
        <f t="shared" si="14"/>
        <v>6.1</v>
      </c>
      <c r="I71" s="65">
        <f t="shared" si="14"/>
        <v>6.1</v>
      </c>
      <c r="J71" s="65">
        <f t="shared" si="0"/>
        <v>100</v>
      </c>
    </row>
    <row r="72" spans="1:13" ht="33.75" customHeight="1" x14ac:dyDescent="0.25">
      <c r="A72" s="51">
        <v>48</v>
      </c>
      <c r="B72" s="13" t="s">
        <v>47</v>
      </c>
      <c r="C72" s="20" t="s">
        <v>185</v>
      </c>
      <c r="D72" s="20" t="s">
        <v>22</v>
      </c>
      <c r="E72" s="20" t="s">
        <v>96</v>
      </c>
      <c r="F72" s="20" t="s">
        <v>49</v>
      </c>
      <c r="G72" s="9"/>
      <c r="H72" s="66">
        <v>6.1</v>
      </c>
      <c r="I72" s="65">
        <v>6.1</v>
      </c>
      <c r="J72" s="65">
        <f t="shared" si="0"/>
        <v>100</v>
      </c>
    </row>
    <row r="73" spans="1:13" ht="32.25" hidden="1" customHeight="1" x14ac:dyDescent="0.25">
      <c r="A73" s="51">
        <v>67</v>
      </c>
      <c r="B73" s="35" t="s">
        <v>54</v>
      </c>
      <c r="C73" s="18" t="s">
        <v>185</v>
      </c>
      <c r="D73" s="18" t="s">
        <v>22</v>
      </c>
      <c r="E73" s="18" t="s">
        <v>76</v>
      </c>
      <c r="F73" s="18"/>
      <c r="G73" s="38"/>
      <c r="H73" s="67">
        <f t="shared" ref="H73:I76" si="15">H74</f>
        <v>0</v>
      </c>
      <c r="I73" s="67">
        <f t="shared" si="15"/>
        <v>0</v>
      </c>
      <c r="J73" s="65" t="e">
        <f t="shared" ref="J73:J132" si="16">I73*100/H73</f>
        <v>#DIV/0!</v>
      </c>
    </row>
    <row r="74" spans="1:13" ht="32.25" hidden="1" customHeight="1" x14ac:dyDescent="0.25">
      <c r="A74" s="51">
        <v>68</v>
      </c>
      <c r="B74" s="14" t="s">
        <v>102</v>
      </c>
      <c r="C74" s="20" t="s">
        <v>185</v>
      </c>
      <c r="D74" s="20" t="s">
        <v>22</v>
      </c>
      <c r="E74" s="20" t="s">
        <v>90</v>
      </c>
      <c r="F74" s="20"/>
      <c r="G74" s="9"/>
      <c r="H74" s="66">
        <f t="shared" si="15"/>
        <v>0</v>
      </c>
      <c r="I74" s="65">
        <f t="shared" si="15"/>
        <v>0</v>
      </c>
      <c r="J74" s="65" t="e">
        <f t="shared" si="16"/>
        <v>#DIV/0!</v>
      </c>
    </row>
    <row r="75" spans="1:13" ht="82.5" hidden="1" customHeight="1" x14ac:dyDescent="0.25">
      <c r="A75" s="51">
        <v>69</v>
      </c>
      <c r="B75" s="13" t="s">
        <v>172</v>
      </c>
      <c r="C75" s="20" t="s">
        <v>185</v>
      </c>
      <c r="D75" s="20" t="s">
        <v>22</v>
      </c>
      <c r="E75" s="20" t="s">
        <v>150</v>
      </c>
      <c r="F75" s="20"/>
      <c r="G75" s="9"/>
      <c r="H75" s="66">
        <f t="shared" si="15"/>
        <v>0</v>
      </c>
      <c r="I75" s="65">
        <f t="shared" si="15"/>
        <v>0</v>
      </c>
      <c r="J75" s="65" t="e">
        <f t="shared" si="16"/>
        <v>#DIV/0!</v>
      </c>
    </row>
    <row r="76" spans="1:13" ht="64.5" hidden="1" customHeight="1" x14ac:dyDescent="0.25">
      <c r="A76" s="51">
        <v>70</v>
      </c>
      <c r="B76" s="13" t="s">
        <v>151</v>
      </c>
      <c r="C76" s="20" t="s">
        <v>185</v>
      </c>
      <c r="D76" s="20" t="s">
        <v>22</v>
      </c>
      <c r="E76" s="20" t="s">
        <v>150</v>
      </c>
      <c r="F76" s="20" t="s">
        <v>45</v>
      </c>
      <c r="G76" s="9"/>
      <c r="H76" s="66">
        <f t="shared" si="15"/>
        <v>0</v>
      </c>
      <c r="I76" s="65">
        <f t="shared" si="15"/>
        <v>0</v>
      </c>
      <c r="J76" s="65" t="e">
        <f t="shared" si="16"/>
        <v>#DIV/0!</v>
      </c>
    </row>
    <row r="77" spans="1:13" ht="21" hidden="1" customHeight="1" x14ac:dyDescent="0.25">
      <c r="A77" s="51">
        <v>71</v>
      </c>
      <c r="B77" s="13" t="s">
        <v>57</v>
      </c>
      <c r="C77" s="20" t="s">
        <v>185</v>
      </c>
      <c r="D77" s="20" t="s">
        <v>22</v>
      </c>
      <c r="E77" s="20" t="s">
        <v>150</v>
      </c>
      <c r="F77" s="20" t="s">
        <v>56</v>
      </c>
      <c r="G77" s="9"/>
      <c r="H77" s="66"/>
      <c r="I77" s="65"/>
      <c r="J77" s="65" t="e">
        <f t="shared" si="16"/>
        <v>#DIV/0!</v>
      </c>
    </row>
    <row r="78" spans="1:13" ht="23.25" customHeight="1" x14ac:dyDescent="0.25">
      <c r="A78" s="51">
        <v>49</v>
      </c>
      <c r="B78" s="39" t="s">
        <v>40</v>
      </c>
      <c r="C78" s="18" t="s">
        <v>185</v>
      </c>
      <c r="D78" s="18" t="s">
        <v>41</v>
      </c>
      <c r="E78" s="20"/>
      <c r="F78" s="20"/>
      <c r="G78" s="9"/>
      <c r="H78" s="67">
        <f t="shared" ref="H78:H83" si="17">H79</f>
        <v>115.2</v>
      </c>
      <c r="I78" s="59">
        <f t="shared" ref="I78:I83" si="18">I79</f>
        <v>115.2</v>
      </c>
      <c r="J78" s="65">
        <f t="shared" si="16"/>
        <v>100</v>
      </c>
      <c r="M78" s="2"/>
    </row>
    <row r="79" spans="1:13" ht="21.75" customHeight="1" x14ac:dyDescent="0.25">
      <c r="A79" s="51">
        <v>50</v>
      </c>
      <c r="B79" s="12" t="s">
        <v>120</v>
      </c>
      <c r="C79" s="18" t="s">
        <v>185</v>
      </c>
      <c r="D79" s="18" t="s">
        <v>29</v>
      </c>
      <c r="E79" s="21"/>
      <c r="F79" s="21" t="s">
        <v>7</v>
      </c>
      <c r="G79" s="5" t="e">
        <f>G87+G94+#REF!+#REF!+#REF!+#REF!</f>
        <v>#REF!</v>
      </c>
      <c r="H79" s="67">
        <f t="shared" si="17"/>
        <v>115.2</v>
      </c>
      <c r="I79" s="59">
        <f t="shared" si="18"/>
        <v>115.2</v>
      </c>
      <c r="J79" s="65">
        <f t="shared" si="16"/>
        <v>100</v>
      </c>
    </row>
    <row r="80" spans="1:13" ht="36" customHeight="1" x14ac:dyDescent="0.25">
      <c r="A80" s="51">
        <v>51</v>
      </c>
      <c r="B80" s="12" t="s">
        <v>179</v>
      </c>
      <c r="C80" s="18" t="s">
        <v>185</v>
      </c>
      <c r="D80" s="18" t="s">
        <v>29</v>
      </c>
      <c r="E80" s="18" t="s">
        <v>80</v>
      </c>
      <c r="F80" s="18"/>
      <c r="G80" s="38"/>
      <c r="H80" s="67">
        <f t="shared" si="17"/>
        <v>115.2</v>
      </c>
      <c r="I80" s="59">
        <f t="shared" si="18"/>
        <v>115.2</v>
      </c>
      <c r="J80" s="65">
        <f t="shared" si="16"/>
        <v>100</v>
      </c>
    </row>
    <row r="81" spans="1:10" ht="21" customHeight="1" x14ac:dyDescent="0.25">
      <c r="A81" s="51">
        <v>52</v>
      </c>
      <c r="B81" s="12" t="s">
        <v>111</v>
      </c>
      <c r="C81" s="18" t="s">
        <v>185</v>
      </c>
      <c r="D81" s="18" t="s">
        <v>29</v>
      </c>
      <c r="E81" s="18" t="s">
        <v>80</v>
      </c>
      <c r="F81" s="18"/>
      <c r="G81" s="38"/>
      <c r="H81" s="67">
        <f t="shared" si="17"/>
        <v>115.2</v>
      </c>
      <c r="I81" s="59">
        <f t="shared" si="18"/>
        <v>115.2</v>
      </c>
      <c r="J81" s="65">
        <f t="shared" si="16"/>
        <v>100</v>
      </c>
    </row>
    <row r="82" spans="1:10" ht="36" customHeight="1" x14ac:dyDescent="0.25">
      <c r="A82" s="51">
        <v>53</v>
      </c>
      <c r="B82" s="13" t="s">
        <v>114</v>
      </c>
      <c r="C82" s="20" t="s">
        <v>185</v>
      </c>
      <c r="D82" s="20" t="s">
        <v>29</v>
      </c>
      <c r="E82" s="20" t="s">
        <v>85</v>
      </c>
      <c r="F82" s="20"/>
      <c r="G82" s="9"/>
      <c r="H82" s="66">
        <f>H83+H85</f>
        <v>115.2</v>
      </c>
      <c r="I82" s="65">
        <f>I83+I85</f>
        <v>115.2</v>
      </c>
      <c r="J82" s="65">
        <f t="shared" si="16"/>
        <v>100</v>
      </c>
    </row>
    <row r="83" spans="1:10" ht="68.25" customHeight="1" x14ac:dyDescent="0.25">
      <c r="A83" s="51">
        <v>54</v>
      </c>
      <c r="B83" s="13" t="s">
        <v>44</v>
      </c>
      <c r="C83" s="20" t="s">
        <v>185</v>
      </c>
      <c r="D83" s="20" t="s">
        <v>29</v>
      </c>
      <c r="E83" s="20" t="s">
        <v>85</v>
      </c>
      <c r="F83" s="20" t="s">
        <v>45</v>
      </c>
      <c r="G83" s="9"/>
      <c r="H83" s="66">
        <f t="shared" si="17"/>
        <v>112.2</v>
      </c>
      <c r="I83" s="65">
        <f t="shared" si="18"/>
        <v>112.2</v>
      </c>
      <c r="J83" s="65">
        <f t="shared" si="16"/>
        <v>100</v>
      </c>
    </row>
    <row r="84" spans="1:10" ht="39.75" customHeight="1" x14ac:dyDescent="0.25">
      <c r="A84" s="51">
        <v>55</v>
      </c>
      <c r="B84" s="13" t="s">
        <v>68</v>
      </c>
      <c r="C84" s="20" t="s">
        <v>185</v>
      </c>
      <c r="D84" s="20" t="s">
        <v>29</v>
      </c>
      <c r="E84" s="20" t="s">
        <v>85</v>
      </c>
      <c r="F84" s="20" t="s">
        <v>46</v>
      </c>
      <c r="G84" s="9"/>
      <c r="H84" s="66">
        <v>112.2</v>
      </c>
      <c r="I84" s="65">
        <v>112.2</v>
      </c>
      <c r="J84" s="65">
        <f t="shared" si="16"/>
        <v>100</v>
      </c>
    </row>
    <row r="85" spans="1:10" ht="35.25" customHeight="1" x14ac:dyDescent="0.25">
      <c r="A85" s="51">
        <v>56</v>
      </c>
      <c r="B85" s="13" t="s">
        <v>98</v>
      </c>
      <c r="C85" s="20" t="s">
        <v>185</v>
      </c>
      <c r="D85" s="20" t="s">
        <v>29</v>
      </c>
      <c r="E85" s="20" t="s">
        <v>85</v>
      </c>
      <c r="F85" s="20" t="s">
        <v>48</v>
      </c>
      <c r="G85" s="9"/>
      <c r="H85" s="66">
        <f>H86</f>
        <v>3</v>
      </c>
      <c r="I85" s="65">
        <f>I86</f>
        <v>3</v>
      </c>
      <c r="J85" s="65">
        <f t="shared" si="16"/>
        <v>100</v>
      </c>
    </row>
    <row r="86" spans="1:10" ht="38.25" customHeight="1" x14ac:dyDescent="0.25">
      <c r="A86" s="51">
        <v>57</v>
      </c>
      <c r="B86" s="13" t="s">
        <v>47</v>
      </c>
      <c r="C86" s="20" t="s">
        <v>185</v>
      </c>
      <c r="D86" s="20" t="s">
        <v>29</v>
      </c>
      <c r="E86" s="20" t="s">
        <v>85</v>
      </c>
      <c r="F86" s="20" t="s">
        <v>49</v>
      </c>
      <c r="G86" s="9"/>
      <c r="H86" s="66">
        <v>3</v>
      </c>
      <c r="I86" s="65">
        <v>3</v>
      </c>
      <c r="J86" s="65">
        <f t="shared" si="16"/>
        <v>100</v>
      </c>
    </row>
    <row r="87" spans="1:10" ht="33.75" customHeight="1" x14ac:dyDescent="0.25">
      <c r="A87" s="51">
        <v>58</v>
      </c>
      <c r="B87" s="39" t="s">
        <v>34</v>
      </c>
      <c r="C87" s="18" t="s">
        <v>185</v>
      </c>
      <c r="D87" s="18" t="s">
        <v>33</v>
      </c>
      <c r="E87" s="20"/>
      <c r="F87" s="20"/>
      <c r="G87" s="9"/>
      <c r="H87" s="67">
        <f>H88+H94</f>
        <v>288.5</v>
      </c>
      <c r="I87" s="59">
        <f>I88+I94</f>
        <v>286.89999999999998</v>
      </c>
      <c r="J87" s="65">
        <f t="shared" si="16"/>
        <v>99.445407279029453</v>
      </c>
    </row>
    <row r="88" spans="1:10" ht="0.75" customHeight="1" x14ac:dyDescent="0.25">
      <c r="A88" s="51">
        <v>5</v>
      </c>
      <c r="B88" s="39" t="s">
        <v>180</v>
      </c>
      <c r="C88" s="18" t="s">
        <v>185</v>
      </c>
      <c r="D88" s="18" t="s">
        <v>61</v>
      </c>
      <c r="E88" s="18"/>
      <c r="F88" s="18"/>
      <c r="G88" s="19"/>
      <c r="H88" s="67">
        <f>I89</f>
        <v>0</v>
      </c>
      <c r="I88" s="59">
        <f t="shared" ref="I88:I92" si="19">I89</f>
        <v>0</v>
      </c>
      <c r="J88" s="65" t="e">
        <f t="shared" si="16"/>
        <v>#DIV/0!</v>
      </c>
    </row>
    <row r="89" spans="1:10" ht="66" hidden="1" customHeight="1" x14ac:dyDescent="0.25">
      <c r="A89" s="51">
        <v>83</v>
      </c>
      <c r="B89" s="14" t="s">
        <v>180</v>
      </c>
      <c r="C89" s="20" t="s">
        <v>185</v>
      </c>
      <c r="D89" s="20" t="s">
        <v>61</v>
      </c>
      <c r="E89" s="20" t="s">
        <v>99</v>
      </c>
      <c r="F89" s="18"/>
      <c r="G89" s="38"/>
      <c r="H89" s="59">
        <f>H90</f>
        <v>0</v>
      </c>
      <c r="I89" s="59">
        <f t="shared" si="19"/>
        <v>0</v>
      </c>
      <c r="J89" s="65" t="e">
        <f t="shared" si="16"/>
        <v>#DIV/0!</v>
      </c>
    </row>
    <row r="90" spans="1:10" ht="48.75" hidden="1" customHeight="1" x14ac:dyDescent="0.25">
      <c r="A90" s="51">
        <v>84</v>
      </c>
      <c r="B90" s="39" t="s">
        <v>124</v>
      </c>
      <c r="C90" s="20" t="s">
        <v>185</v>
      </c>
      <c r="D90" s="20" t="s">
        <v>61</v>
      </c>
      <c r="E90" s="20" t="s">
        <v>99</v>
      </c>
      <c r="F90" s="20"/>
      <c r="G90" s="9"/>
      <c r="H90" s="59">
        <f>H91</f>
        <v>0</v>
      </c>
      <c r="I90" s="59">
        <f>I91</f>
        <v>0</v>
      </c>
      <c r="J90" s="65" t="e">
        <f t="shared" si="16"/>
        <v>#DIV/0!</v>
      </c>
    </row>
    <row r="91" spans="1:10" ht="40.5" hidden="1" customHeight="1" x14ac:dyDescent="0.25">
      <c r="A91" s="51">
        <v>85</v>
      </c>
      <c r="B91" s="17" t="s">
        <v>139</v>
      </c>
      <c r="C91" s="20" t="s">
        <v>185</v>
      </c>
      <c r="D91" s="20" t="s">
        <v>61</v>
      </c>
      <c r="E91" s="20" t="s">
        <v>100</v>
      </c>
      <c r="F91" s="20"/>
      <c r="G91" s="9"/>
      <c r="H91" s="65">
        <f>H92</f>
        <v>0</v>
      </c>
      <c r="I91" s="65">
        <f>I92</f>
        <v>0</v>
      </c>
      <c r="J91" s="65" t="e">
        <f t="shared" si="16"/>
        <v>#DIV/0!</v>
      </c>
    </row>
    <row r="92" spans="1:10" ht="38.25" hidden="1" customHeight="1" x14ac:dyDescent="0.25">
      <c r="A92" s="51">
        <v>86</v>
      </c>
      <c r="B92" s="13" t="s">
        <v>98</v>
      </c>
      <c r="C92" s="20" t="s">
        <v>185</v>
      </c>
      <c r="D92" s="20" t="s">
        <v>61</v>
      </c>
      <c r="E92" s="20" t="s">
        <v>100</v>
      </c>
      <c r="F92" s="20" t="s">
        <v>48</v>
      </c>
      <c r="G92" s="9"/>
      <c r="H92" s="66">
        <f>H93</f>
        <v>0</v>
      </c>
      <c r="I92" s="65">
        <f t="shared" si="19"/>
        <v>0</v>
      </c>
      <c r="J92" s="65" t="e">
        <f t="shared" si="16"/>
        <v>#DIV/0!</v>
      </c>
    </row>
    <row r="93" spans="1:10" ht="37.5" hidden="1" customHeight="1" x14ac:dyDescent="0.25">
      <c r="A93" s="51">
        <v>87</v>
      </c>
      <c r="B93" s="13" t="s">
        <v>47</v>
      </c>
      <c r="C93" s="20" t="s">
        <v>185</v>
      </c>
      <c r="D93" s="20" t="s">
        <v>61</v>
      </c>
      <c r="E93" s="20" t="s">
        <v>100</v>
      </c>
      <c r="F93" s="20" t="s">
        <v>49</v>
      </c>
      <c r="G93" s="9"/>
      <c r="H93" s="65">
        <v>0</v>
      </c>
      <c r="I93" s="65">
        <v>0</v>
      </c>
      <c r="J93" s="65" t="e">
        <f t="shared" si="16"/>
        <v>#DIV/0!</v>
      </c>
    </row>
    <row r="94" spans="1:10" ht="19.5" customHeight="1" x14ac:dyDescent="0.25">
      <c r="A94" s="51">
        <v>59</v>
      </c>
      <c r="B94" s="12" t="s">
        <v>115</v>
      </c>
      <c r="C94" s="18" t="s">
        <v>185</v>
      </c>
      <c r="D94" s="18" t="s">
        <v>61</v>
      </c>
      <c r="E94" s="18"/>
      <c r="F94" s="21" t="s">
        <v>7</v>
      </c>
      <c r="G94" s="5" t="e">
        <f>#REF!+#REF!</f>
        <v>#REF!</v>
      </c>
      <c r="H94" s="67">
        <f>H95</f>
        <v>288.5</v>
      </c>
      <c r="I94" s="67">
        <f>I95</f>
        <v>286.89999999999998</v>
      </c>
      <c r="J94" s="65">
        <f t="shared" si="16"/>
        <v>99.445407279029453</v>
      </c>
    </row>
    <row r="95" spans="1:10" ht="49.5" customHeight="1" x14ac:dyDescent="0.25">
      <c r="A95" s="51">
        <v>60</v>
      </c>
      <c r="B95" s="39" t="s">
        <v>181</v>
      </c>
      <c r="C95" s="18" t="s">
        <v>185</v>
      </c>
      <c r="D95" s="18" t="s">
        <v>61</v>
      </c>
      <c r="E95" s="18" t="s">
        <v>86</v>
      </c>
      <c r="F95" s="21"/>
      <c r="G95" s="5"/>
      <c r="H95" s="67">
        <f>H96+H100+H104+H110+H114</f>
        <v>288.5</v>
      </c>
      <c r="I95" s="67">
        <f>I96+I100+I104+I110+I114</f>
        <v>286.89999999999998</v>
      </c>
      <c r="J95" s="65">
        <f t="shared" si="16"/>
        <v>99.445407279029453</v>
      </c>
    </row>
    <row r="96" spans="1:10" ht="36.75" customHeight="1" x14ac:dyDescent="0.25">
      <c r="A96" s="51">
        <v>61</v>
      </c>
      <c r="B96" s="12" t="s">
        <v>138</v>
      </c>
      <c r="C96" s="18" t="s">
        <v>185</v>
      </c>
      <c r="D96" s="18" t="s">
        <v>61</v>
      </c>
      <c r="E96" s="18" t="s">
        <v>86</v>
      </c>
      <c r="F96" s="18"/>
      <c r="G96" s="5"/>
      <c r="H96" s="67">
        <f>H97</f>
        <v>92.7</v>
      </c>
      <c r="I96" s="59">
        <f>I97</f>
        <v>92.3</v>
      </c>
      <c r="J96" s="65">
        <f t="shared" si="16"/>
        <v>99.568500539374327</v>
      </c>
    </row>
    <row r="97" spans="1:10" ht="51" customHeight="1" x14ac:dyDescent="0.25">
      <c r="A97" s="51">
        <v>62</v>
      </c>
      <c r="B97" s="10" t="s">
        <v>71</v>
      </c>
      <c r="C97" s="20" t="s">
        <v>185</v>
      </c>
      <c r="D97" s="20" t="s">
        <v>61</v>
      </c>
      <c r="E97" s="20" t="s">
        <v>121</v>
      </c>
      <c r="F97" s="20"/>
      <c r="G97" s="4"/>
      <c r="H97" s="66">
        <f t="shared" ref="H97:I98" si="20">H98</f>
        <v>92.7</v>
      </c>
      <c r="I97" s="65">
        <f t="shared" si="20"/>
        <v>92.3</v>
      </c>
      <c r="J97" s="65">
        <f t="shared" si="16"/>
        <v>99.568500539374327</v>
      </c>
    </row>
    <row r="98" spans="1:10" ht="66" customHeight="1" x14ac:dyDescent="0.25">
      <c r="A98" s="51">
        <v>63</v>
      </c>
      <c r="B98" s="13" t="s">
        <v>44</v>
      </c>
      <c r="C98" s="20" t="s">
        <v>185</v>
      </c>
      <c r="D98" s="20" t="s">
        <v>61</v>
      </c>
      <c r="E98" s="20" t="s">
        <v>121</v>
      </c>
      <c r="F98" s="20" t="s">
        <v>45</v>
      </c>
      <c r="G98" s="4"/>
      <c r="H98" s="66">
        <f t="shared" si="20"/>
        <v>92.7</v>
      </c>
      <c r="I98" s="65">
        <f t="shared" si="20"/>
        <v>92.3</v>
      </c>
      <c r="J98" s="65">
        <f t="shared" si="16"/>
        <v>99.568500539374327</v>
      </c>
    </row>
    <row r="99" spans="1:10" ht="35.25" customHeight="1" x14ac:dyDescent="0.25">
      <c r="A99" s="51">
        <v>64</v>
      </c>
      <c r="B99" s="13" t="s">
        <v>57</v>
      </c>
      <c r="C99" s="20" t="s">
        <v>185</v>
      </c>
      <c r="D99" s="20" t="s">
        <v>61</v>
      </c>
      <c r="E99" s="20" t="s">
        <v>121</v>
      </c>
      <c r="F99" s="20" t="s">
        <v>56</v>
      </c>
      <c r="G99" s="4"/>
      <c r="H99" s="66">
        <v>92.7</v>
      </c>
      <c r="I99" s="65">
        <v>92.3</v>
      </c>
      <c r="J99" s="65">
        <f t="shared" si="16"/>
        <v>99.568500539374327</v>
      </c>
    </row>
    <row r="100" spans="1:10" ht="70.5" customHeight="1" x14ac:dyDescent="0.25">
      <c r="A100" s="51">
        <v>65</v>
      </c>
      <c r="B100" s="48" t="s">
        <v>140</v>
      </c>
      <c r="C100" s="18" t="s">
        <v>185</v>
      </c>
      <c r="D100" s="18" t="s">
        <v>61</v>
      </c>
      <c r="E100" s="18" t="s">
        <v>86</v>
      </c>
      <c r="F100" s="18"/>
      <c r="G100" s="40"/>
      <c r="H100" s="67">
        <f>H101</f>
        <v>105.4</v>
      </c>
      <c r="I100" s="59">
        <f>I101</f>
        <v>105.4</v>
      </c>
      <c r="J100" s="65">
        <f t="shared" si="16"/>
        <v>100</v>
      </c>
    </row>
    <row r="101" spans="1:10" ht="34.5" customHeight="1" x14ac:dyDescent="0.25">
      <c r="A101" s="51">
        <v>66</v>
      </c>
      <c r="B101" s="13" t="s">
        <v>148</v>
      </c>
      <c r="C101" s="20" t="s">
        <v>185</v>
      </c>
      <c r="D101" s="20" t="s">
        <v>61</v>
      </c>
      <c r="E101" s="20" t="s">
        <v>122</v>
      </c>
      <c r="F101" s="20"/>
      <c r="G101" s="4"/>
      <c r="H101" s="66">
        <f t="shared" ref="H101:I101" si="21">H102</f>
        <v>105.4</v>
      </c>
      <c r="I101" s="65">
        <f t="shared" si="21"/>
        <v>105.4</v>
      </c>
      <c r="J101" s="65">
        <f t="shared" si="16"/>
        <v>100</v>
      </c>
    </row>
    <row r="102" spans="1:10" ht="36" customHeight="1" x14ac:dyDescent="0.25">
      <c r="A102" s="51">
        <v>67</v>
      </c>
      <c r="B102" s="13" t="s">
        <v>98</v>
      </c>
      <c r="C102" s="20" t="s">
        <v>185</v>
      </c>
      <c r="D102" s="20" t="s">
        <v>61</v>
      </c>
      <c r="E102" s="20" t="s">
        <v>122</v>
      </c>
      <c r="F102" s="20" t="s">
        <v>48</v>
      </c>
      <c r="G102" s="4"/>
      <c r="H102" s="66">
        <f>H103</f>
        <v>105.4</v>
      </c>
      <c r="I102" s="65">
        <f>I103</f>
        <v>105.4</v>
      </c>
      <c r="J102" s="65">
        <f t="shared" si="16"/>
        <v>100</v>
      </c>
    </row>
    <row r="103" spans="1:10" ht="41.25" customHeight="1" x14ac:dyDescent="0.25">
      <c r="A103" s="51">
        <v>68</v>
      </c>
      <c r="B103" s="13" t="s">
        <v>47</v>
      </c>
      <c r="C103" s="20" t="s">
        <v>185</v>
      </c>
      <c r="D103" s="20" t="s">
        <v>61</v>
      </c>
      <c r="E103" s="20" t="s">
        <v>122</v>
      </c>
      <c r="F103" s="20" t="s">
        <v>49</v>
      </c>
      <c r="G103" s="4"/>
      <c r="H103" s="66">
        <v>105.4</v>
      </c>
      <c r="I103" s="65">
        <v>105.4</v>
      </c>
      <c r="J103" s="65">
        <f t="shared" si="16"/>
        <v>100</v>
      </c>
    </row>
    <row r="104" spans="1:10" ht="34.5" customHeight="1" x14ac:dyDescent="0.25">
      <c r="A104" s="51">
        <v>69</v>
      </c>
      <c r="B104" s="12" t="s">
        <v>138</v>
      </c>
      <c r="C104" s="18" t="s">
        <v>185</v>
      </c>
      <c r="D104" s="18" t="s">
        <v>61</v>
      </c>
      <c r="E104" s="18" t="s">
        <v>86</v>
      </c>
      <c r="F104" s="18"/>
      <c r="G104" s="40"/>
      <c r="H104" s="67">
        <f>H105</f>
        <v>82.4</v>
      </c>
      <c r="I104" s="59">
        <f>I105</f>
        <v>81.2</v>
      </c>
      <c r="J104" s="65">
        <f t="shared" si="16"/>
        <v>98.543689320388339</v>
      </c>
    </row>
    <row r="105" spans="1:10" ht="33" customHeight="1" x14ac:dyDescent="0.25">
      <c r="A105" s="51">
        <v>70</v>
      </c>
      <c r="B105" s="14" t="s">
        <v>116</v>
      </c>
      <c r="C105" s="20" t="s">
        <v>185</v>
      </c>
      <c r="D105" s="20" t="s">
        <v>61</v>
      </c>
      <c r="E105" s="20" t="s">
        <v>87</v>
      </c>
      <c r="F105" s="21"/>
      <c r="G105" s="5"/>
      <c r="H105" s="66">
        <f>H106+H108</f>
        <v>82.4</v>
      </c>
      <c r="I105" s="65">
        <f>I106+I108</f>
        <v>81.2</v>
      </c>
      <c r="J105" s="65">
        <f t="shared" si="16"/>
        <v>98.543689320388339</v>
      </c>
    </row>
    <row r="106" spans="1:10" ht="67.5" customHeight="1" x14ac:dyDescent="0.25">
      <c r="A106" s="51">
        <v>71</v>
      </c>
      <c r="B106" s="13" t="s">
        <v>44</v>
      </c>
      <c r="C106" s="20" t="s">
        <v>185</v>
      </c>
      <c r="D106" s="20" t="s">
        <v>61</v>
      </c>
      <c r="E106" s="20" t="s">
        <v>87</v>
      </c>
      <c r="F106" s="20" t="s">
        <v>45</v>
      </c>
      <c r="G106" s="5"/>
      <c r="H106" s="66">
        <f>H107</f>
        <v>62.2</v>
      </c>
      <c r="I106" s="65">
        <f>I107</f>
        <v>61.9</v>
      </c>
      <c r="J106" s="65">
        <f t="shared" si="16"/>
        <v>99.517684887459808</v>
      </c>
    </row>
    <row r="107" spans="1:10" ht="20.25" customHeight="1" x14ac:dyDescent="0.25">
      <c r="A107" s="51">
        <v>72</v>
      </c>
      <c r="B107" s="13" t="s">
        <v>57</v>
      </c>
      <c r="C107" s="20" t="s">
        <v>185</v>
      </c>
      <c r="D107" s="20" t="s">
        <v>61</v>
      </c>
      <c r="E107" s="20" t="s">
        <v>87</v>
      </c>
      <c r="F107" s="20" t="s">
        <v>56</v>
      </c>
      <c r="G107" s="5"/>
      <c r="H107" s="66">
        <v>62.2</v>
      </c>
      <c r="I107" s="65">
        <v>61.9</v>
      </c>
      <c r="J107" s="65">
        <f t="shared" si="16"/>
        <v>99.517684887459808</v>
      </c>
    </row>
    <row r="108" spans="1:10" ht="30.75" customHeight="1" x14ac:dyDescent="0.25">
      <c r="A108" s="51">
        <v>73</v>
      </c>
      <c r="B108" s="13" t="s">
        <v>98</v>
      </c>
      <c r="C108" s="20" t="s">
        <v>185</v>
      </c>
      <c r="D108" s="20" t="s">
        <v>61</v>
      </c>
      <c r="E108" s="20" t="s">
        <v>87</v>
      </c>
      <c r="F108" s="20" t="s">
        <v>48</v>
      </c>
      <c r="G108" s="4"/>
      <c r="H108" s="66">
        <f>H109</f>
        <v>20.2</v>
      </c>
      <c r="I108" s="65">
        <f>I109</f>
        <v>19.3</v>
      </c>
      <c r="J108" s="65">
        <f t="shared" si="16"/>
        <v>95.544554455445549</v>
      </c>
    </row>
    <row r="109" spans="1:10" ht="38.25" customHeight="1" x14ac:dyDescent="0.25">
      <c r="A109" s="51">
        <v>74</v>
      </c>
      <c r="B109" s="13" t="s">
        <v>47</v>
      </c>
      <c r="C109" s="20" t="s">
        <v>185</v>
      </c>
      <c r="D109" s="20" t="s">
        <v>61</v>
      </c>
      <c r="E109" s="20" t="s">
        <v>87</v>
      </c>
      <c r="F109" s="20" t="s">
        <v>49</v>
      </c>
      <c r="G109" s="4"/>
      <c r="H109" s="66">
        <v>20.2</v>
      </c>
      <c r="I109" s="65">
        <v>19.3</v>
      </c>
      <c r="J109" s="65">
        <f t="shared" si="16"/>
        <v>95.544554455445549</v>
      </c>
    </row>
    <row r="110" spans="1:10" ht="66.75" customHeight="1" x14ac:dyDescent="0.25">
      <c r="A110" s="51">
        <v>75</v>
      </c>
      <c r="B110" s="48" t="s">
        <v>140</v>
      </c>
      <c r="C110" s="18" t="s">
        <v>185</v>
      </c>
      <c r="D110" s="18" t="s">
        <v>61</v>
      </c>
      <c r="E110" s="18" t="s">
        <v>86</v>
      </c>
      <c r="F110" s="18"/>
      <c r="G110" s="40"/>
      <c r="H110" s="67">
        <f t="shared" ref="H110:I112" si="22">H111</f>
        <v>3</v>
      </c>
      <c r="I110" s="59">
        <f t="shared" si="22"/>
        <v>3</v>
      </c>
      <c r="J110" s="65">
        <f t="shared" si="16"/>
        <v>100</v>
      </c>
    </row>
    <row r="111" spans="1:10" ht="35.25" customHeight="1" x14ac:dyDescent="0.25">
      <c r="A111" s="51">
        <v>76</v>
      </c>
      <c r="B111" s="13" t="s">
        <v>149</v>
      </c>
      <c r="C111" s="20" t="s">
        <v>185</v>
      </c>
      <c r="D111" s="20" t="s">
        <v>61</v>
      </c>
      <c r="E111" s="20" t="s">
        <v>123</v>
      </c>
      <c r="F111" s="20"/>
      <c r="G111" s="4"/>
      <c r="H111" s="66">
        <f t="shared" si="22"/>
        <v>3</v>
      </c>
      <c r="I111" s="65">
        <f t="shared" si="22"/>
        <v>3</v>
      </c>
      <c r="J111" s="65">
        <f t="shared" si="16"/>
        <v>100</v>
      </c>
    </row>
    <row r="112" spans="1:10" ht="34.5" customHeight="1" x14ac:dyDescent="0.25">
      <c r="A112" s="51">
        <v>77</v>
      </c>
      <c r="B112" s="13" t="s">
        <v>98</v>
      </c>
      <c r="C112" s="20" t="s">
        <v>185</v>
      </c>
      <c r="D112" s="20" t="s">
        <v>61</v>
      </c>
      <c r="E112" s="20" t="s">
        <v>123</v>
      </c>
      <c r="F112" s="20" t="s">
        <v>48</v>
      </c>
      <c r="G112" s="4"/>
      <c r="H112" s="66">
        <f t="shared" si="22"/>
        <v>3</v>
      </c>
      <c r="I112" s="65">
        <f t="shared" si="22"/>
        <v>3</v>
      </c>
      <c r="J112" s="65">
        <f t="shared" si="16"/>
        <v>100</v>
      </c>
    </row>
    <row r="113" spans="1:11" ht="35.25" customHeight="1" x14ac:dyDescent="0.25">
      <c r="A113" s="51">
        <v>78</v>
      </c>
      <c r="B113" s="13" t="s">
        <v>47</v>
      </c>
      <c r="C113" s="20" t="s">
        <v>185</v>
      </c>
      <c r="D113" s="20" t="s">
        <v>61</v>
      </c>
      <c r="E113" s="20" t="s">
        <v>123</v>
      </c>
      <c r="F113" s="20" t="s">
        <v>49</v>
      </c>
      <c r="G113" s="4"/>
      <c r="H113" s="66">
        <v>3</v>
      </c>
      <c r="I113" s="65">
        <v>3</v>
      </c>
      <c r="J113" s="65">
        <f t="shared" si="16"/>
        <v>100</v>
      </c>
    </row>
    <row r="114" spans="1:11" ht="37.5" customHeight="1" x14ac:dyDescent="0.25">
      <c r="A114" s="51">
        <v>79</v>
      </c>
      <c r="B114" s="35" t="s">
        <v>54</v>
      </c>
      <c r="C114" s="18" t="s">
        <v>185</v>
      </c>
      <c r="D114" s="18" t="s">
        <v>61</v>
      </c>
      <c r="E114" s="18" t="s">
        <v>76</v>
      </c>
      <c r="F114" s="18"/>
      <c r="G114" s="40"/>
      <c r="H114" s="67">
        <f>H115</f>
        <v>5</v>
      </c>
      <c r="I114" s="67">
        <f t="shared" ref="I114" si="23">I115</f>
        <v>5</v>
      </c>
      <c r="J114" s="65">
        <f t="shared" si="16"/>
        <v>100</v>
      </c>
    </row>
    <row r="115" spans="1:11" ht="26.25" customHeight="1" x14ac:dyDescent="0.25">
      <c r="A115" s="51">
        <v>80</v>
      </c>
      <c r="B115" s="14" t="s">
        <v>102</v>
      </c>
      <c r="C115" s="20" t="s">
        <v>185</v>
      </c>
      <c r="D115" s="20" t="s">
        <v>61</v>
      </c>
      <c r="E115" s="20" t="s">
        <v>90</v>
      </c>
      <c r="F115" s="20"/>
      <c r="G115" s="4"/>
      <c r="H115" s="66">
        <f>H116</f>
        <v>5</v>
      </c>
      <c r="I115" s="66">
        <f t="shared" ref="I115" si="24">I116</f>
        <v>5</v>
      </c>
      <c r="J115" s="65">
        <f t="shared" si="16"/>
        <v>100</v>
      </c>
    </row>
    <row r="116" spans="1:11" ht="49.5" customHeight="1" x14ac:dyDescent="0.25">
      <c r="A116" s="51">
        <v>81</v>
      </c>
      <c r="B116" s="13" t="s">
        <v>173</v>
      </c>
      <c r="C116" s="20" t="s">
        <v>185</v>
      </c>
      <c r="D116" s="20" t="s">
        <v>61</v>
      </c>
      <c r="E116" s="20" t="s">
        <v>100</v>
      </c>
      <c r="F116" s="20"/>
      <c r="G116" s="4"/>
      <c r="H116" s="66">
        <f>H117</f>
        <v>5</v>
      </c>
      <c r="I116" s="66">
        <f t="shared" ref="I116" si="25">I117</f>
        <v>5</v>
      </c>
      <c r="J116" s="65">
        <f t="shared" si="16"/>
        <v>100</v>
      </c>
    </row>
    <row r="117" spans="1:11" ht="49.5" customHeight="1" x14ac:dyDescent="0.25">
      <c r="A117" s="51">
        <v>82</v>
      </c>
      <c r="B117" s="13" t="s">
        <v>151</v>
      </c>
      <c r="C117" s="20" t="s">
        <v>185</v>
      </c>
      <c r="D117" s="20" t="s">
        <v>61</v>
      </c>
      <c r="E117" s="20" t="s">
        <v>100</v>
      </c>
      <c r="F117" s="20" t="s">
        <v>45</v>
      </c>
      <c r="G117" s="4"/>
      <c r="H117" s="66">
        <f>H118</f>
        <v>5</v>
      </c>
      <c r="I117" s="66">
        <f t="shared" ref="I117" si="26">I118</f>
        <v>5</v>
      </c>
      <c r="J117" s="65">
        <f t="shared" si="16"/>
        <v>100</v>
      </c>
    </row>
    <row r="118" spans="1:11" ht="20.25" customHeight="1" x14ac:dyDescent="0.25">
      <c r="A118" s="51">
        <v>83</v>
      </c>
      <c r="B118" s="13" t="s">
        <v>57</v>
      </c>
      <c r="C118" s="20" t="s">
        <v>185</v>
      </c>
      <c r="D118" s="20" t="s">
        <v>61</v>
      </c>
      <c r="E118" s="20" t="s">
        <v>100</v>
      </c>
      <c r="F118" s="20" t="s">
        <v>56</v>
      </c>
      <c r="G118" s="4"/>
      <c r="H118" s="66">
        <v>5</v>
      </c>
      <c r="I118" s="65">
        <v>5</v>
      </c>
      <c r="J118" s="65">
        <f t="shared" si="16"/>
        <v>100</v>
      </c>
    </row>
    <row r="119" spans="1:11" ht="21.75" customHeight="1" x14ac:dyDescent="0.25">
      <c r="A119" s="51">
        <v>84</v>
      </c>
      <c r="B119" s="35" t="s">
        <v>63</v>
      </c>
      <c r="C119" s="18" t="s">
        <v>185</v>
      </c>
      <c r="D119" s="18" t="s">
        <v>62</v>
      </c>
      <c r="E119" s="18"/>
      <c r="F119" s="18"/>
      <c r="G119" s="40"/>
      <c r="H119" s="67">
        <f>H120+H146</f>
        <v>740.4</v>
      </c>
      <c r="I119" s="59">
        <f>I120+I146</f>
        <v>740.4</v>
      </c>
      <c r="J119" s="65">
        <f t="shared" si="16"/>
        <v>100</v>
      </c>
    </row>
    <row r="120" spans="1:11" ht="19.5" customHeight="1" x14ac:dyDescent="0.25">
      <c r="A120" s="51">
        <v>85</v>
      </c>
      <c r="B120" s="35" t="s">
        <v>58</v>
      </c>
      <c r="C120" s="18" t="s">
        <v>185</v>
      </c>
      <c r="D120" s="18" t="s">
        <v>42</v>
      </c>
      <c r="E120" s="18"/>
      <c r="F120" s="18"/>
      <c r="G120" s="38"/>
      <c r="H120" s="67">
        <f>H121</f>
        <v>720.4</v>
      </c>
      <c r="I120" s="59">
        <f t="shared" ref="I120" si="27">I121</f>
        <v>720.4</v>
      </c>
      <c r="J120" s="65">
        <f t="shared" si="16"/>
        <v>100</v>
      </c>
    </row>
    <row r="121" spans="1:11" ht="36" customHeight="1" x14ac:dyDescent="0.25">
      <c r="A121" s="51">
        <v>86</v>
      </c>
      <c r="B121" s="12" t="s">
        <v>178</v>
      </c>
      <c r="C121" s="18" t="s">
        <v>185</v>
      </c>
      <c r="D121" s="18" t="s">
        <v>42</v>
      </c>
      <c r="E121" s="18" t="s">
        <v>80</v>
      </c>
      <c r="F121" s="18"/>
      <c r="G121" s="38"/>
      <c r="H121" s="67">
        <f>H122+H126+H130+H134+H138+H142</f>
        <v>720.4</v>
      </c>
      <c r="I121" s="59">
        <f>I122+I126+I130+I134+I138+I142</f>
        <v>720.4</v>
      </c>
      <c r="J121" s="65">
        <f t="shared" si="16"/>
        <v>100</v>
      </c>
    </row>
    <row r="122" spans="1:11" ht="37.5" customHeight="1" x14ac:dyDescent="0.25">
      <c r="A122" s="51">
        <v>87</v>
      </c>
      <c r="B122" s="12" t="s">
        <v>17</v>
      </c>
      <c r="C122" s="18" t="s">
        <v>185</v>
      </c>
      <c r="D122" s="18" t="s">
        <v>42</v>
      </c>
      <c r="E122" s="18" t="s">
        <v>80</v>
      </c>
      <c r="F122" s="18"/>
      <c r="G122" s="38"/>
      <c r="H122" s="67">
        <f t="shared" ref="H122:I124" si="28">H123</f>
        <v>284.2</v>
      </c>
      <c r="I122" s="67">
        <f t="shared" si="28"/>
        <v>284.2</v>
      </c>
      <c r="J122" s="65">
        <f t="shared" si="16"/>
        <v>100</v>
      </c>
    </row>
    <row r="123" spans="1:11" ht="67.5" customHeight="1" x14ac:dyDescent="0.25">
      <c r="A123" s="51">
        <v>88</v>
      </c>
      <c r="B123" s="14" t="s">
        <v>143</v>
      </c>
      <c r="C123" s="20" t="s">
        <v>185</v>
      </c>
      <c r="D123" s="20" t="s">
        <v>42</v>
      </c>
      <c r="E123" s="20" t="s">
        <v>144</v>
      </c>
      <c r="F123" s="20"/>
      <c r="G123" s="9"/>
      <c r="H123" s="66">
        <f t="shared" si="28"/>
        <v>284.2</v>
      </c>
      <c r="I123" s="65">
        <f t="shared" si="28"/>
        <v>284.2</v>
      </c>
      <c r="J123" s="65">
        <f t="shared" si="16"/>
        <v>100</v>
      </c>
    </row>
    <row r="124" spans="1:11" ht="31.5" x14ac:dyDescent="0.25">
      <c r="A124" s="51">
        <v>89</v>
      </c>
      <c r="B124" s="13" t="s">
        <v>98</v>
      </c>
      <c r="C124" s="20" t="s">
        <v>185</v>
      </c>
      <c r="D124" s="20" t="s">
        <v>42</v>
      </c>
      <c r="E124" s="20" t="s">
        <v>144</v>
      </c>
      <c r="F124" s="20" t="s">
        <v>48</v>
      </c>
      <c r="G124" s="9"/>
      <c r="H124" s="66">
        <f t="shared" si="28"/>
        <v>284.2</v>
      </c>
      <c r="I124" s="65">
        <f t="shared" si="28"/>
        <v>284.2</v>
      </c>
      <c r="J124" s="65">
        <f t="shared" si="16"/>
        <v>100</v>
      </c>
    </row>
    <row r="125" spans="1:11" ht="34.5" customHeight="1" x14ac:dyDescent="0.25">
      <c r="A125" s="51">
        <v>90</v>
      </c>
      <c r="B125" s="13" t="s">
        <v>47</v>
      </c>
      <c r="C125" s="20" t="s">
        <v>185</v>
      </c>
      <c r="D125" s="20" t="s">
        <v>42</v>
      </c>
      <c r="E125" s="20" t="s">
        <v>144</v>
      </c>
      <c r="F125" s="20" t="s">
        <v>49</v>
      </c>
      <c r="G125" s="9"/>
      <c r="H125" s="66">
        <v>284.2</v>
      </c>
      <c r="I125" s="65">
        <v>284.2</v>
      </c>
      <c r="J125" s="65">
        <f t="shared" si="16"/>
        <v>100</v>
      </c>
    </row>
    <row r="126" spans="1:11" ht="20.25" customHeight="1" x14ac:dyDescent="0.25">
      <c r="A126" s="51">
        <v>91</v>
      </c>
      <c r="B126" s="47" t="s">
        <v>43</v>
      </c>
      <c r="C126" s="18" t="s">
        <v>185</v>
      </c>
      <c r="D126" s="18" t="s">
        <v>42</v>
      </c>
      <c r="E126" s="18" t="s">
        <v>80</v>
      </c>
      <c r="F126" s="18"/>
      <c r="G126" s="38"/>
      <c r="H126" s="67">
        <f t="shared" ref="H126:I128" si="29">H127</f>
        <v>80.5</v>
      </c>
      <c r="I126" s="59">
        <f t="shared" si="29"/>
        <v>80.5</v>
      </c>
      <c r="J126" s="65">
        <f t="shared" si="16"/>
        <v>100</v>
      </c>
    </row>
    <row r="127" spans="1:11" ht="38.25" customHeight="1" x14ac:dyDescent="0.25">
      <c r="A127" s="51">
        <v>92</v>
      </c>
      <c r="B127" s="13" t="s">
        <v>117</v>
      </c>
      <c r="C127" s="20" t="s">
        <v>185</v>
      </c>
      <c r="D127" s="20" t="s">
        <v>42</v>
      </c>
      <c r="E127" s="20" t="s">
        <v>83</v>
      </c>
      <c r="F127" s="20"/>
      <c r="G127" s="9"/>
      <c r="H127" s="66">
        <f t="shared" si="29"/>
        <v>80.5</v>
      </c>
      <c r="I127" s="65">
        <f t="shared" si="29"/>
        <v>80.5</v>
      </c>
      <c r="J127" s="65">
        <f t="shared" si="16"/>
        <v>100</v>
      </c>
    </row>
    <row r="128" spans="1:11" ht="17.25" customHeight="1" x14ac:dyDescent="0.25">
      <c r="A128" s="51">
        <v>93</v>
      </c>
      <c r="B128" s="13" t="s">
        <v>32</v>
      </c>
      <c r="C128" s="20" t="s">
        <v>185</v>
      </c>
      <c r="D128" s="20" t="s">
        <v>42</v>
      </c>
      <c r="E128" s="20" t="s">
        <v>83</v>
      </c>
      <c r="F128" s="20" t="s">
        <v>11</v>
      </c>
      <c r="G128" s="9"/>
      <c r="H128" s="66">
        <f t="shared" si="29"/>
        <v>80.5</v>
      </c>
      <c r="I128" s="65">
        <f t="shared" si="29"/>
        <v>80.5</v>
      </c>
      <c r="J128" s="65">
        <f t="shared" si="16"/>
        <v>100</v>
      </c>
      <c r="K128" s="2"/>
    </row>
    <row r="129" spans="1:10" x14ac:dyDescent="0.25">
      <c r="A129" s="51">
        <v>94</v>
      </c>
      <c r="B129" s="13" t="s">
        <v>0</v>
      </c>
      <c r="C129" s="20" t="s">
        <v>185</v>
      </c>
      <c r="D129" s="20" t="s">
        <v>42</v>
      </c>
      <c r="E129" s="20" t="s">
        <v>83</v>
      </c>
      <c r="F129" s="20" t="s">
        <v>1</v>
      </c>
      <c r="G129" s="9"/>
      <c r="H129" s="66">
        <v>80.5</v>
      </c>
      <c r="I129" s="65">
        <v>80.5</v>
      </c>
      <c r="J129" s="65">
        <f t="shared" si="16"/>
        <v>100</v>
      </c>
    </row>
    <row r="130" spans="1:10" ht="63" x14ac:dyDescent="0.25">
      <c r="A130" s="51">
        <v>95</v>
      </c>
      <c r="B130" s="57" t="s">
        <v>168</v>
      </c>
      <c r="C130" s="18" t="s">
        <v>185</v>
      </c>
      <c r="D130" s="18" t="s">
        <v>42</v>
      </c>
      <c r="E130" s="18" t="s">
        <v>80</v>
      </c>
      <c r="F130" s="18"/>
      <c r="G130" s="38"/>
      <c r="H130" s="67">
        <f t="shared" ref="H130:I132" si="30">H131</f>
        <v>100</v>
      </c>
      <c r="I130" s="67">
        <f t="shared" si="30"/>
        <v>100</v>
      </c>
      <c r="J130" s="65">
        <f t="shared" si="16"/>
        <v>100</v>
      </c>
    </row>
    <row r="131" spans="1:10" ht="31.5" x14ac:dyDescent="0.25">
      <c r="A131" s="51">
        <v>96</v>
      </c>
      <c r="B131" s="13" t="s">
        <v>167</v>
      </c>
      <c r="C131" s="20" t="s">
        <v>185</v>
      </c>
      <c r="D131" s="20" t="s">
        <v>42</v>
      </c>
      <c r="E131" s="20" t="s">
        <v>188</v>
      </c>
      <c r="F131" s="20"/>
      <c r="G131" s="9"/>
      <c r="H131" s="66">
        <f t="shared" si="30"/>
        <v>100</v>
      </c>
      <c r="I131" s="65">
        <f t="shared" si="30"/>
        <v>100</v>
      </c>
      <c r="J131" s="65">
        <f t="shared" si="16"/>
        <v>100</v>
      </c>
    </row>
    <row r="132" spans="1:10" ht="31.5" x14ac:dyDescent="0.25">
      <c r="A132" s="51">
        <v>97</v>
      </c>
      <c r="B132" s="13" t="s">
        <v>98</v>
      </c>
      <c r="C132" s="20" t="s">
        <v>185</v>
      </c>
      <c r="D132" s="20" t="s">
        <v>42</v>
      </c>
      <c r="E132" s="20" t="s">
        <v>188</v>
      </c>
      <c r="F132" s="20" t="s">
        <v>48</v>
      </c>
      <c r="G132" s="9"/>
      <c r="H132" s="66">
        <f t="shared" si="30"/>
        <v>100</v>
      </c>
      <c r="I132" s="65">
        <f t="shared" si="30"/>
        <v>100</v>
      </c>
      <c r="J132" s="65">
        <f t="shared" si="16"/>
        <v>100</v>
      </c>
    </row>
    <row r="133" spans="1:10" ht="31.5" x14ac:dyDescent="0.25">
      <c r="A133" s="51">
        <v>98</v>
      </c>
      <c r="B133" s="13" t="s">
        <v>47</v>
      </c>
      <c r="C133" s="20" t="s">
        <v>185</v>
      </c>
      <c r="D133" s="20" t="s">
        <v>42</v>
      </c>
      <c r="E133" s="20" t="s">
        <v>188</v>
      </c>
      <c r="F133" s="20" t="s">
        <v>49</v>
      </c>
      <c r="G133" s="9"/>
      <c r="H133" s="66">
        <v>100</v>
      </c>
      <c r="I133" s="65">
        <v>100</v>
      </c>
      <c r="J133" s="65">
        <f t="shared" ref="J133:J201" si="31">I133*100/H133</f>
        <v>100</v>
      </c>
    </row>
    <row r="134" spans="1:10" ht="31.5" customHeight="1" x14ac:dyDescent="0.25">
      <c r="A134" s="51">
        <v>99</v>
      </c>
      <c r="B134" s="46" t="s">
        <v>17</v>
      </c>
      <c r="C134" s="18" t="s">
        <v>185</v>
      </c>
      <c r="D134" s="18" t="s">
        <v>42</v>
      </c>
      <c r="E134" s="18" t="s">
        <v>80</v>
      </c>
      <c r="F134" s="18"/>
      <c r="G134" s="38"/>
      <c r="H134" s="67">
        <f>H136</f>
        <v>252.3</v>
      </c>
      <c r="I134" s="59">
        <f t="shared" ref="I134:I136" si="32">I135</f>
        <v>252.3</v>
      </c>
      <c r="J134" s="65">
        <f t="shared" si="31"/>
        <v>100</v>
      </c>
    </row>
    <row r="135" spans="1:10" ht="39" customHeight="1" x14ac:dyDescent="0.25">
      <c r="A135" s="51">
        <v>100</v>
      </c>
      <c r="B135" s="14" t="s">
        <v>119</v>
      </c>
      <c r="C135" s="20" t="s">
        <v>185</v>
      </c>
      <c r="D135" s="20" t="s">
        <v>42</v>
      </c>
      <c r="E135" s="20" t="s">
        <v>88</v>
      </c>
      <c r="F135" s="20"/>
      <c r="G135" s="9"/>
      <c r="H135" s="66">
        <f>H136</f>
        <v>252.3</v>
      </c>
      <c r="I135" s="65">
        <f t="shared" si="32"/>
        <v>252.3</v>
      </c>
      <c r="J135" s="65">
        <f t="shared" si="31"/>
        <v>100</v>
      </c>
    </row>
    <row r="136" spans="1:10" ht="39.75" customHeight="1" x14ac:dyDescent="0.25">
      <c r="A136" s="51">
        <v>101</v>
      </c>
      <c r="B136" s="13" t="s">
        <v>98</v>
      </c>
      <c r="C136" s="20" t="s">
        <v>185</v>
      </c>
      <c r="D136" s="20" t="s">
        <v>42</v>
      </c>
      <c r="E136" s="20" t="s">
        <v>88</v>
      </c>
      <c r="F136" s="20" t="s">
        <v>48</v>
      </c>
      <c r="G136" s="9"/>
      <c r="H136" s="66">
        <f>H137</f>
        <v>252.3</v>
      </c>
      <c r="I136" s="65">
        <f t="shared" si="32"/>
        <v>252.3</v>
      </c>
      <c r="J136" s="65">
        <f t="shared" si="31"/>
        <v>100</v>
      </c>
    </row>
    <row r="137" spans="1:10" ht="35.25" customHeight="1" x14ac:dyDescent="0.25">
      <c r="A137" s="51">
        <v>102</v>
      </c>
      <c r="B137" s="13" t="s">
        <v>47</v>
      </c>
      <c r="C137" s="20" t="s">
        <v>185</v>
      </c>
      <c r="D137" s="20" t="s">
        <v>42</v>
      </c>
      <c r="E137" s="20" t="s">
        <v>88</v>
      </c>
      <c r="F137" s="20" t="s">
        <v>49</v>
      </c>
      <c r="G137" s="9"/>
      <c r="H137" s="66">
        <v>252.3</v>
      </c>
      <c r="I137" s="65">
        <v>252.3</v>
      </c>
      <c r="J137" s="65">
        <f t="shared" si="31"/>
        <v>100</v>
      </c>
    </row>
    <row r="138" spans="1:10" ht="36.75" customHeight="1" x14ac:dyDescent="0.25">
      <c r="A138" s="51">
        <v>103</v>
      </c>
      <c r="B138" s="46" t="s">
        <v>17</v>
      </c>
      <c r="C138" s="18" t="s">
        <v>185</v>
      </c>
      <c r="D138" s="18" t="s">
        <v>42</v>
      </c>
      <c r="E138" s="18" t="s">
        <v>80</v>
      </c>
      <c r="F138" s="18"/>
      <c r="G138" s="38"/>
      <c r="H138" s="67">
        <f t="shared" ref="H138:I140" si="33">H139</f>
        <v>3.4</v>
      </c>
      <c r="I138" s="67">
        <f t="shared" si="33"/>
        <v>3.4</v>
      </c>
      <c r="J138" s="65">
        <f t="shared" si="31"/>
        <v>100</v>
      </c>
    </row>
    <row r="139" spans="1:10" ht="81" customHeight="1" x14ac:dyDescent="0.25">
      <c r="A139" s="51">
        <v>104</v>
      </c>
      <c r="B139" s="14" t="s">
        <v>145</v>
      </c>
      <c r="C139" s="20" t="s">
        <v>185</v>
      </c>
      <c r="D139" s="20" t="s">
        <v>42</v>
      </c>
      <c r="E139" s="20" t="s">
        <v>146</v>
      </c>
      <c r="F139" s="20"/>
      <c r="G139" s="9"/>
      <c r="H139" s="66">
        <f t="shared" si="33"/>
        <v>3.4</v>
      </c>
      <c r="I139" s="65">
        <f t="shared" si="33"/>
        <v>3.4</v>
      </c>
      <c r="J139" s="65">
        <f t="shared" si="31"/>
        <v>100</v>
      </c>
    </row>
    <row r="140" spans="1:10" ht="33" customHeight="1" x14ac:dyDescent="0.25">
      <c r="A140" s="51">
        <v>105</v>
      </c>
      <c r="B140" s="13" t="s">
        <v>98</v>
      </c>
      <c r="C140" s="20" t="s">
        <v>185</v>
      </c>
      <c r="D140" s="20" t="s">
        <v>42</v>
      </c>
      <c r="E140" s="20" t="s">
        <v>146</v>
      </c>
      <c r="F140" s="20" t="s">
        <v>48</v>
      </c>
      <c r="G140" s="9"/>
      <c r="H140" s="66">
        <f t="shared" si="33"/>
        <v>3.4</v>
      </c>
      <c r="I140" s="65">
        <f t="shared" si="33"/>
        <v>3.4</v>
      </c>
      <c r="J140" s="65">
        <f t="shared" si="31"/>
        <v>100</v>
      </c>
    </row>
    <row r="141" spans="1:10" ht="31.5" x14ac:dyDescent="0.25">
      <c r="A141" s="51">
        <v>106</v>
      </c>
      <c r="B141" s="13" t="s">
        <v>47</v>
      </c>
      <c r="C141" s="20" t="s">
        <v>185</v>
      </c>
      <c r="D141" s="20" t="s">
        <v>42</v>
      </c>
      <c r="E141" s="20" t="s">
        <v>146</v>
      </c>
      <c r="F141" s="20" t="s">
        <v>49</v>
      </c>
      <c r="G141" s="9"/>
      <c r="H141" s="66">
        <v>3.4</v>
      </c>
      <c r="I141" s="65">
        <v>3.4</v>
      </c>
      <c r="J141" s="65">
        <f t="shared" si="31"/>
        <v>100</v>
      </c>
    </row>
    <row r="142" spans="1:10" ht="0.75" customHeight="1" x14ac:dyDescent="0.25">
      <c r="A142" s="51">
        <v>107</v>
      </c>
      <c r="B142" s="46" t="s">
        <v>17</v>
      </c>
      <c r="C142" s="18" t="s">
        <v>185</v>
      </c>
      <c r="D142" s="18" t="s">
        <v>42</v>
      </c>
      <c r="E142" s="18" t="s">
        <v>80</v>
      </c>
      <c r="F142" s="20"/>
      <c r="G142" s="9"/>
      <c r="H142" s="67">
        <f>H143</f>
        <v>0</v>
      </c>
      <c r="I142" s="67">
        <f>I143</f>
        <v>0</v>
      </c>
      <c r="J142" s="65" t="e">
        <f t="shared" si="31"/>
        <v>#DIV/0!</v>
      </c>
    </row>
    <row r="143" spans="1:10" ht="50.25" hidden="1" customHeight="1" x14ac:dyDescent="0.25">
      <c r="A143" s="51">
        <v>137</v>
      </c>
      <c r="B143" s="13" t="s">
        <v>152</v>
      </c>
      <c r="C143" s="20" t="s">
        <v>185</v>
      </c>
      <c r="D143" s="20" t="s">
        <v>42</v>
      </c>
      <c r="E143" s="20" t="s">
        <v>153</v>
      </c>
      <c r="F143" s="20"/>
      <c r="G143" s="9"/>
      <c r="H143" s="66">
        <f>H144</f>
        <v>0</v>
      </c>
      <c r="I143" s="66">
        <f t="shared" ref="I143" si="34">I144</f>
        <v>0</v>
      </c>
      <c r="J143" s="65" t="e">
        <f t="shared" si="31"/>
        <v>#DIV/0!</v>
      </c>
    </row>
    <row r="144" spans="1:10" ht="36" hidden="1" customHeight="1" x14ac:dyDescent="0.25">
      <c r="A144" s="51">
        <v>138</v>
      </c>
      <c r="B144" s="13" t="s">
        <v>98</v>
      </c>
      <c r="C144" s="20" t="s">
        <v>185</v>
      </c>
      <c r="D144" s="20" t="s">
        <v>42</v>
      </c>
      <c r="E144" s="20" t="s">
        <v>153</v>
      </c>
      <c r="F144" s="20" t="s">
        <v>48</v>
      </c>
      <c r="G144" s="9"/>
      <c r="H144" s="66">
        <f>H145</f>
        <v>0</v>
      </c>
      <c r="I144" s="66">
        <f t="shared" ref="I144" si="35">I145</f>
        <v>0</v>
      </c>
      <c r="J144" s="65" t="e">
        <f t="shared" si="31"/>
        <v>#DIV/0!</v>
      </c>
    </row>
    <row r="145" spans="1:10" ht="31.5" hidden="1" x14ac:dyDescent="0.25">
      <c r="A145" s="51">
        <v>139</v>
      </c>
      <c r="B145" s="13" t="s">
        <v>47</v>
      </c>
      <c r="C145" s="20" t="s">
        <v>185</v>
      </c>
      <c r="D145" s="20" t="s">
        <v>42</v>
      </c>
      <c r="E145" s="20" t="s">
        <v>153</v>
      </c>
      <c r="F145" s="20" t="s">
        <v>49</v>
      </c>
      <c r="G145" s="9"/>
      <c r="H145" s="66"/>
      <c r="I145" s="65"/>
      <c r="J145" s="65" t="e">
        <f t="shared" si="31"/>
        <v>#DIV/0!</v>
      </c>
    </row>
    <row r="146" spans="1:10" ht="20.25" customHeight="1" x14ac:dyDescent="0.25">
      <c r="A146" s="51">
        <v>107</v>
      </c>
      <c r="B146" s="35" t="s">
        <v>164</v>
      </c>
      <c r="C146" s="18" t="s">
        <v>185</v>
      </c>
      <c r="D146" s="18" t="s">
        <v>163</v>
      </c>
      <c r="E146" s="20"/>
      <c r="F146" s="20"/>
      <c r="G146" s="9"/>
      <c r="H146" s="67">
        <f t="shared" ref="H146:I150" si="36">H147</f>
        <v>20</v>
      </c>
      <c r="I146" s="59">
        <f t="shared" si="36"/>
        <v>20</v>
      </c>
      <c r="J146" s="65">
        <f t="shared" si="31"/>
        <v>100</v>
      </c>
    </row>
    <row r="147" spans="1:10" ht="36.75" customHeight="1" x14ac:dyDescent="0.25">
      <c r="A147" s="51">
        <v>108</v>
      </c>
      <c r="B147" s="12" t="s">
        <v>178</v>
      </c>
      <c r="C147" s="18" t="s">
        <v>185</v>
      </c>
      <c r="D147" s="18" t="s">
        <v>163</v>
      </c>
      <c r="E147" s="18" t="s">
        <v>80</v>
      </c>
      <c r="F147" s="20"/>
      <c r="G147" s="9"/>
      <c r="H147" s="67">
        <f t="shared" si="36"/>
        <v>20</v>
      </c>
      <c r="I147" s="67">
        <f t="shared" si="36"/>
        <v>20</v>
      </c>
      <c r="J147" s="65">
        <f t="shared" si="31"/>
        <v>100</v>
      </c>
    </row>
    <row r="148" spans="1:10" ht="63" x14ac:dyDescent="0.25">
      <c r="A148" s="51">
        <v>109</v>
      </c>
      <c r="B148" s="56" t="s">
        <v>168</v>
      </c>
      <c r="C148" s="18" t="s">
        <v>185</v>
      </c>
      <c r="D148" s="18" t="s">
        <v>163</v>
      </c>
      <c r="E148" s="18" t="s">
        <v>80</v>
      </c>
      <c r="F148" s="20"/>
      <c r="G148" s="9"/>
      <c r="H148" s="67">
        <f t="shared" si="36"/>
        <v>20</v>
      </c>
      <c r="I148" s="65">
        <f t="shared" si="36"/>
        <v>20</v>
      </c>
      <c r="J148" s="65">
        <f t="shared" si="31"/>
        <v>100</v>
      </c>
    </row>
    <row r="149" spans="1:10" ht="33.75" customHeight="1" x14ac:dyDescent="0.25">
      <c r="A149" s="51">
        <v>110</v>
      </c>
      <c r="B149" s="13" t="s">
        <v>166</v>
      </c>
      <c r="C149" s="20" t="s">
        <v>185</v>
      </c>
      <c r="D149" s="20" t="s">
        <v>163</v>
      </c>
      <c r="E149" s="20" t="s">
        <v>165</v>
      </c>
      <c r="F149" s="20"/>
      <c r="G149" s="9"/>
      <c r="H149" s="66">
        <f t="shared" si="36"/>
        <v>20</v>
      </c>
      <c r="I149" s="65">
        <f t="shared" si="36"/>
        <v>20</v>
      </c>
      <c r="J149" s="65">
        <f t="shared" si="31"/>
        <v>100</v>
      </c>
    </row>
    <row r="150" spans="1:10" ht="31.5" x14ac:dyDescent="0.25">
      <c r="A150" s="51">
        <v>111</v>
      </c>
      <c r="B150" s="13" t="s">
        <v>98</v>
      </c>
      <c r="C150" s="20" t="s">
        <v>185</v>
      </c>
      <c r="D150" s="20" t="s">
        <v>163</v>
      </c>
      <c r="E150" s="20" t="s">
        <v>165</v>
      </c>
      <c r="F150" s="20" t="s">
        <v>48</v>
      </c>
      <c r="G150" s="9"/>
      <c r="H150" s="66">
        <f t="shared" si="36"/>
        <v>20</v>
      </c>
      <c r="I150" s="65">
        <f t="shared" si="36"/>
        <v>20</v>
      </c>
      <c r="J150" s="65">
        <f t="shared" si="31"/>
        <v>100</v>
      </c>
    </row>
    <row r="151" spans="1:10" ht="31.5" x14ac:dyDescent="0.25">
      <c r="A151" s="51">
        <v>112</v>
      </c>
      <c r="B151" s="13" t="s">
        <v>47</v>
      </c>
      <c r="C151" s="20" t="s">
        <v>185</v>
      </c>
      <c r="D151" s="20" t="s">
        <v>163</v>
      </c>
      <c r="E151" s="20" t="s">
        <v>165</v>
      </c>
      <c r="F151" s="20" t="s">
        <v>49</v>
      </c>
      <c r="G151" s="9"/>
      <c r="H151" s="66">
        <v>20</v>
      </c>
      <c r="I151" s="65">
        <v>20</v>
      </c>
      <c r="J151" s="65">
        <f t="shared" si="31"/>
        <v>100</v>
      </c>
    </row>
    <row r="152" spans="1:10" ht="21" customHeight="1" x14ac:dyDescent="0.25">
      <c r="A152" s="51">
        <v>113</v>
      </c>
      <c r="B152" s="39" t="s">
        <v>35</v>
      </c>
      <c r="C152" s="18" t="s">
        <v>185</v>
      </c>
      <c r="D152" s="18" t="s">
        <v>36</v>
      </c>
      <c r="E152" s="20"/>
      <c r="F152" s="20"/>
      <c r="G152" s="9"/>
      <c r="H152" s="67">
        <f>H153+H184</f>
        <v>4173.6000000000004</v>
      </c>
      <c r="I152" s="59">
        <f>I153+I184</f>
        <v>4083.8</v>
      </c>
      <c r="J152" s="65">
        <f t="shared" si="31"/>
        <v>97.848380295188804</v>
      </c>
    </row>
    <row r="153" spans="1:10" ht="19.5" customHeight="1" x14ac:dyDescent="0.25">
      <c r="A153" s="51">
        <v>114</v>
      </c>
      <c r="B153" s="35" t="s">
        <v>18</v>
      </c>
      <c r="C153" s="18" t="s">
        <v>185</v>
      </c>
      <c r="D153" s="18" t="s">
        <v>2</v>
      </c>
      <c r="E153" s="18"/>
      <c r="F153" s="18"/>
      <c r="G153" s="38"/>
      <c r="H153" s="67">
        <f>H154</f>
        <v>2954</v>
      </c>
      <c r="I153" s="67">
        <f>I154</f>
        <v>2884.6000000000004</v>
      </c>
      <c r="J153" s="65">
        <f t="shared" si="31"/>
        <v>97.650643195666916</v>
      </c>
    </row>
    <row r="154" spans="1:10" ht="35.25" customHeight="1" x14ac:dyDescent="0.25">
      <c r="A154" s="51">
        <v>115</v>
      </c>
      <c r="B154" s="12" t="s">
        <v>178</v>
      </c>
      <c r="C154" s="18" t="s">
        <v>185</v>
      </c>
      <c r="D154" s="18" t="s">
        <v>2</v>
      </c>
      <c r="E154" s="18" t="s">
        <v>80</v>
      </c>
      <c r="F154" s="18"/>
      <c r="G154" s="38"/>
      <c r="H154" s="67">
        <f>H163+H155+H159+H167+H171+H175+H179</f>
        <v>2954</v>
      </c>
      <c r="I154" s="59">
        <f>I155+I159+I163+I167+I171+I175+I179</f>
        <v>2884.6000000000004</v>
      </c>
      <c r="J154" s="65">
        <f t="shared" si="31"/>
        <v>97.650643195666916</v>
      </c>
    </row>
    <row r="155" spans="1:10" ht="49.5" customHeight="1" x14ac:dyDescent="0.25">
      <c r="A155" s="51">
        <v>116</v>
      </c>
      <c r="B155" s="12" t="s">
        <v>182</v>
      </c>
      <c r="C155" s="18" t="s">
        <v>185</v>
      </c>
      <c r="D155" s="18" t="s">
        <v>2</v>
      </c>
      <c r="E155" s="18" t="s">
        <v>80</v>
      </c>
      <c r="F155" s="18"/>
      <c r="G155" s="38"/>
      <c r="H155" s="67">
        <f>H156</f>
        <v>1445</v>
      </c>
      <c r="I155" s="67">
        <f t="shared" ref="I155" si="37">I156</f>
        <v>1445</v>
      </c>
      <c r="J155" s="65">
        <f t="shared" si="31"/>
        <v>100</v>
      </c>
    </row>
    <row r="156" spans="1:10" ht="48.75" customHeight="1" x14ac:dyDescent="0.25">
      <c r="A156" s="51">
        <v>117</v>
      </c>
      <c r="B156" s="17" t="s">
        <v>171</v>
      </c>
      <c r="C156" s="20" t="s">
        <v>185</v>
      </c>
      <c r="D156" s="20" t="s">
        <v>2</v>
      </c>
      <c r="E156" s="20" t="s">
        <v>154</v>
      </c>
      <c r="F156" s="20"/>
      <c r="G156" s="38"/>
      <c r="H156" s="66">
        <f>H157</f>
        <v>1445</v>
      </c>
      <c r="I156" s="66">
        <f t="shared" ref="I156" si="38">I157</f>
        <v>1445</v>
      </c>
      <c r="J156" s="65">
        <f t="shared" si="31"/>
        <v>100</v>
      </c>
    </row>
    <row r="157" spans="1:10" ht="35.25" customHeight="1" x14ac:dyDescent="0.25">
      <c r="A157" s="51">
        <v>118</v>
      </c>
      <c r="B157" s="13" t="s">
        <v>98</v>
      </c>
      <c r="C157" s="20" t="s">
        <v>185</v>
      </c>
      <c r="D157" s="20" t="s">
        <v>2</v>
      </c>
      <c r="E157" s="20" t="s">
        <v>154</v>
      </c>
      <c r="F157" s="20" t="s">
        <v>48</v>
      </c>
      <c r="G157" s="38"/>
      <c r="H157" s="66">
        <f>H158</f>
        <v>1445</v>
      </c>
      <c r="I157" s="66">
        <f t="shared" ref="I157" si="39">I158</f>
        <v>1445</v>
      </c>
      <c r="J157" s="65">
        <f t="shared" si="31"/>
        <v>100</v>
      </c>
    </row>
    <row r="158" spans="1:10" ht="35.25" customHeight="1" x14ac:dyDescent="0.25">
      <c r="A158" s="51">
        <v>119</v>
      </c>
      <c r="B158" s="13" t="s">
        <v>47</v>
      </c>
      <c r="C158" s="20" t="s">
        <v>185</v>
      </c>
      <c r="D158" s="20" t="s">
        <v>2</v>
      </c>
      <c r="E158" s="20" t="s">
        <v>154</v>
      </c>
      <c r="F158" s="20" t="s">
        <v>49</v>
      </c>
      <c r="G158" s="38"/>
      <c r="H158" s="66">
        <v>1445</v>
      </c>
      <c r="I158" s="65">
        <v>1445</v>
      </c>
      <c r="J158" s="65">
        <f t="shared" si="31"/>
        <v>100</v>
      </c>
    </row>
    <row r="159" spans="1:10" ht="49.5" customHeight="1" x14ac:dyDescent="0.25">
      <c r="A159" s="51">
        <v>120</v>
      </c>
      <c r="B159" s="12" t="s">
        <v>182</v>
      </c>
      <c r="C159" s="18" t="s">
        <v>185</v>
      </c>
      <c r="D159" s="18" t="s">
        <v>2</v>
      </c>
      <c r="E159" s="18" t="s">
        <v>80</v>
      </c>
      <c r="F159" s="18"/>
      <c r="G159" s="38"/>
      <c r="H159" s="67">
        <f>H160</f>
        <v>66.7</v>
      </c>
      <c r="I159" s="67">
        <f t="shared" ref="I159" si="40">I160</f>
        <v>66.7</v>
      </c>
      <c r="J159" s="65">
        <f t="shared" si="31"/>
        <v>100</v>
      </c>
    </row>
    <row r="160" spans="1:10" ht="38.25" customHeight="1" x14ac:dyDescent="0.25">
      <c r="A160" s="51">
        <v>121</v>
      </c>
      <c r="B160" s="17" t="s">
        <v>155</v>
      </c>
      <c r="C160" s="20" t="s">
        <v>185</v>
      </c>
      <c r="D160" s="20" t="s">
        <v>2</v>
      </c>
      <c r="E160" s="20" t="s">
        <v>156</v>
      </c>
      <c r="F160" s="20"/>
      <c r="G160" s="38"/>
      <c r="H160" s="66">
        <f>H161</f>
        <v>66.7</v>
      </c>
      <c r="I160" s="66">
        <f t="shared" ref="I160" si="41">I161</f>
        <v>66.7</v>
      </c>
      <c r="J160" s="65">
        <f t="shared" si="31"/>
        <v>100</v>
      </c>
    </row>
    <row r="161" spans="1:10" ht="36" customHeight="1" x14ac:dyDescent="0.25">
      <c r="A161" s="51">
        <v>122</v>
      </c>
      <c r="B161" s="13" t="s">
        <v>98</v>
      </c>
      <c r="C161" s="20" t="s">
        <v>185</v>
      </c>
      <c r="D161" s="20" t="s">
        <v>2</v>
      </c>
      <c r="E161" s="20" t="s">
        <v>156</v>
      </c>
      <c r="F161" s="20" t="s">
        <v>48</v>
      </c>
      <c r="G161" s="38"/>
      <c r="H161" s="66">
        <f>H162</f>
        <v>66.7</v>
      </c>
      <c r="I161" s="66">
        <f t="shared" ref="I161" si="42">I162</f>
        <v>66.7</v>
      </c>
      <c r="J161" s="65">
        <f t="shared" si="31"/>
        <v>100</v>
      </c>
    </row>
    <row r="162" spans="1:10" ht="36" customHeight="1" x14ac:dyDescent="0.25">
      <c r="A162" s="51">
        <v>123</v>
      </c>
      <c r="B162" s="13" t="s">
        <v>47</v>
      </c>
      <c r="C162" s="20" t="s">
        <v>185</v>
      </c>
      <c r="D162" s="20" t="s">
        <v>2</v>
      </c>
      <c r="E162" s="20" t="s">
        <v>156</v>
      </c>
      <c r="F162" s="20" t="s">
        <v>49</v>
      </c>
      <c r="G162" s="38"/>
      <c r="H162" s="66">
        <v>66.7</v>
      </c>
      <c r="I162" s="65">
        <v>66.7</v>
      </c>
      <c r="J162" s="65">
        <f t="shared" si="31"/>
        <v>100</v>
      </c>
    </row>
    <row r="163" spans="1:10" ht="50.25" customHeight="1" x14ac:dyDescent="0.25">
      <c r="A163" s="51">
        <v>124</v>
      </c>
      <c r="B163" s="12" t="s">
        <v>182</v>
      </c>
      <c r="C163" s="18" t="s">
        <v>185</v>
      </c>
      <c r="D163" s="18" t="s">
        <v>2</v>
      </c>
      <c r="E163" s="18" t="s">
        <v>80</v>
      </c>
      <c r="F163" s="18"/>
      <c r="G163" s="38"/>
      <c r="H163" s="67">
        <f t="shared" ref="H163:I168" si="43">H164</f>
        <v>1023.5</v>
      </c>
      <c r="I163" s="59">
        <f t="shared" si="43"/>
        <v>954.1</v>
      </c>
      <c r="J163" s="59">
        <f t="shared" si="31"/>
        <v>93.219345383488033</v>
      </c>
    </row>
    <row r="164" spans="1:10" ht="32.25" customHeight="1" x14ac:dyDescent="0.25">
      <c r="A164" s="51">
        <v>125</v>
      </c>
      <c r="B164" s="17" t="s">
        <v>118</v>
      </c>
      <c r="C164" s="20" t="s">
        <v>185</v>
      </c>
      <c r="D164" s="20" t="s">
        <v>2</v>
      </c>
      <c r="E164" s="20" t="s">
        <v>89</v>
      </c>
      <c r="F164" s="20"/>
      <c r="G164" s="9"/>
      <c r="H164" s="66">
        <f t="shared" si="43"/>
        <v>1023.5</v>
      </c>
      <c r="I164" s="65">
        <f t="shared" si="43"/>
        <v>954.1</v>
      </c>
      <c r="J164" s="65">
        <f t="shared" si="31"/>
        <v>93.219345383488033</v>
      </c>
    </row>
    <row r="165" spans="1:10" ht="34.5" customHeight="1" x14ac:dyDescent="0.25">
      <c r="A165" s="51">
        <v>126</v>
      </c>
      <c r="B165" s="13" t="s">
        <v>98</v>
      </c>
      <c r="C165" s="20" t="s">
        <v>185</v>
      </c>
      <c r="D165" s="20" t="s">
        <v>2</v>
      </c>
      <c r="E165" s="20" t="s">
        <v>89</v>
      </c>
      <c r="F165" s="20" t="s">
        <v>48</v>
      </c>
      <c r="G165" s="9"/>
      <c r="H165" s="66">
        <f t="shared" si="43"/>
        <v>1023.5</v>
      </c>
      <c r="I165" s="65">
        <f t="shared" si="43"/>
        <v>954.1</v>
      </c>
      <c r="J165" s="65">
        <f t="shared" si="31"/>
        <v>93.219345383488033</v>
      </c>
    </row>
    <row r="166" spans="1:10" ht="31.5" x14ac:dyDescent="0.25">
      <c r="A166" s="51">
        <v>127</v>
      </c>
      <c r="B166" s="13" t="s">
        <v>47</v>
      </c>
      <c r="C166" s="20" t="s">
        <v>185</v>
      </c>
      <c r="D166" s="20" t="s">
        <v>2</v>
      </c>
      <c r="E166" s="20" t="s">
        <v>89</v>
      </c>
      <c r="F166" s="20" t="s">
        <v>49</v>
      </c>
      <c r="G166" s="9"/>
      <c r="H166" s="66">
        <v>1023.5</v>
      </c>
      <c r="I166" s="65">
        <v>954.1</v>
      </c>
      <c r="J166" s="65">
        <f t="shared" si="31"/>
        <v>93.219345383488033</v>
      </c>
    </row>
    <row r="167" spans="1:10" ht="47.25" x14ac:dyDescent="0.25">
      <c r="A167" s="51">
        <v>128</v>
      </c>
      <c r="B167" s="12" t="s">
        <v>182</v>
      </c>
      <c r="C167" s="18" t="s">
        <v>185</v>
      </c>
      <c r="D167" s="18" t="s">
        <v>2</v>
      </c>
      <c r="E167" s="18" t="s">
        <v>80</v>
      </c>
      <c r="F167" s="18"/>
      <c r="G167" s="38"/>
      <c r="H167" s="67">
        <f t="shared" si="43"/>
        <v>226</v>
      </c>
      <c r="I167" s="59">
        <f t="shared" si="43"/>
        <v>226</v>
      </c>
      <c r="J167" s="59">
        <f t="shared" si="31"/>
        <v>100</v>
      </c>
    </row>
    <row r="168" spans="1:10" ht="63" x14ac:dyDescent="0.25">
      <c r="A168" s="51">
        <v>129</v>
      </c>
      <c r="B168" s="17" t="s">
        <v>157</v>
      </c>
      <c r="C168" s="20" t="s">
        <v>185</v>
      </c>
      <c r="D168" s="20" t="s">
        <v>2</v>
      </c>
      <c r="E168" s="20" t="s">
        <v>158</v>
      </c>
      <c r="F168" s="20"/>
      <c r="G168" s="9"/>
      <c r="H168" s="66">
        <f t="shared" si="43"/>
        <v>226</v>
      </c>
      <c r="I168" s="65">
        <f t="shared" si="43"/>
        <v>226</v>
      </c>
      <c r="J168" s="65">
        <f t="shared" si="31"/>
        <v>100</v>
      </c>
    </row>
    <row r="169" spans="1:10" ht="31.5" x14ac:dyDescent="0.25">
      <c r="A169" s="51">
        <v>130</v>
      </c>
      <c r="B169" s="13" t="s">
        <v>98</v>
      </c>
      <c r="C169" s="20" t="s">
        <v>185</v>
      </c>
      <c r="D169" s="20" t="s">
        <v>2</v>
      </c>
      <c r="E169" s="20" t="s">
        <v>158</v>
      </c>
      <c r="F169" s="20" t="s">
        <v>48</v>
      </c>
      <c r="G169" s="9"/>
      <c r="H169" s="66">
        <f t="shared" ref="H169:I169" si="44">H170</f>
        <v>226</v>
      </c>
      <c r="I169" s="65">
        <f t="shared" si="44"/>
        <v>226</v>
      </c>
      <c r="J169" s="65">
        <f t="shared" si="31"/>
        <v>100</v>
      </c>
    </row>
    <row r="170" spans="1:10" ht="31.5" x14ac:dyDescent="0.25">
      <c r="A170" s="51">
        <v>131</v>
      </c>
      <c r="B170" s="13" t="s">
        <v>47</v>
      </c>
      <c r="C170" s="20" t="s">
        <v>185</v>
      </c>
      <c r="D170" s="20" t="s">
        <v>2</v>
      </c>
      <c r="E170" s="20" t="s">
        <v>158</v>
      </c>
      <c r="F170" s="20" t="s">
        <v>49</v>
      </c>
      <c r="G170" s="9"/>
      <c r="H170" s="66">
        <v>226</v>
      </c>
      <c r="I170" s="65">
        <v>226</v>
      </c>
      <c r="J170" s="65">
        <f t="shared" si="31"/>
        <v>100</v>
      </c>
    </row>
    <row r="171" spans="1:10" ht="47.25" x14ac:dyDescent="0.25">
      <c r="A171" s="51">
        <v>132</v>
      </c>
      <c r="B171" s="12" t="s">
        <v>182</v>
      </c>
      <c r="C171" s="18" t="s">
        <v>185</v>
      </c>
      <c r="D171" s="18" t="s">
        <v>2</v>
      </c>
      <c r="E171" s="18" t="s">
        <v>80</v>
      </c>
      <c r="F171" s="18"/>
      <c r="G171" s="38"/>
      <c r="H171" s="67">
        <f t="shared" ref="H171:I177" si="45">H172</f>
        <v>101</v>
      </c>
      <c r="I171" s="59">
        <f t="shared" si="45"/>
        <v>101</v>
      </c>
      <c r="J171" s="65">
        <f t="shared" si="31"/>
        <v>100</v>
      </c>
    </row>
    <row r="172" spans="1:10" ht="63" x14ac:dyDescent="0.25">
      <c r="A172" s="51">
        <v>133</v>
      </c>
      <c r="B172" s="17" t="s">
        <v>160</v>
      </c>
      <c r="C172" s="20" t="s">
        <v>185</v>
      </c>
      <c r="D172" s="20" t="s">
        <v>2</v>
      </c>
      <c r="E172" s="20" t="s">
        <v>159</v>
      </c>
      <c r="F172" s="20"/>
      <c r="G172" s="9"/>
      <c r="H172" s="66">
        <f t="shared" si="45"/>
        <v>101</v>
      </c>
      <c r="I172" s="65">
        <f t="shared" si="45"/>
        <v>101</v>
      </c>
      <c r="J172" s="65">
        <f t="shared" si="31"/>
        <v>100</v>
      </c>
    </row>
    <row r="173" spans="1:10" ht="31.5" x14ac:dyDescent="0.25">
      <c r="A173" s="51">
        <v>134</v>
      </c>
      <c r="B173" s="13" t="s">
        <v>98</v>
      </c>
      <c r="C173" s="20" t="s">
        <v>185</v>
      </c>
      <c r="D173" s="20" t="s">
        <v>2</v>
      </c>
      <c r="E173" s="20" t="s">
        <v>159</v>
      </c>
      <c r="F173" s="20" t="s">
        <v>48</v>
      </c>
      <c r="G173" s="9"/>
      <c r="H173" s="66">
        <f t="shared" si="45"/>
        <v>101</v>
      </c>
      <c r="I173" s="65">
        <f t="shared" si="45"/>
        <v>101</v>
      </c>
      <c r="J173" s="65">
        <f t="shared" si="31"/>
        <v>100</v>
      </c>
    </row>
    <row r="174" spans="1:10" ht="31.5" x14ac:dyDescent="0.25">
      <c r="A174" s="51">
        <v>135</v>
      </c>
      <c r="B174" s="13" t="s">
        <v>47</v>
      </c>
      <c r="C174" s="20" t="s">
        <v>185</v>
      </c>
      <c r="D174" s="20" t="s">
        <v>2</v>
      </c>
      <c r="E174" s="20" t="s">
        <v>159</v>
      </c>
      <c r="F174" s="20" t="s">
        <v>49</v>
      </c>
      <c r="G174" s="9"/>
      <c r="H174" s="66">
        <v>101</v>
      </c>
      <c r="I174" s="65">
        <v>101</v>
      </c>
      <c r="J174" s="65">
        <f t="shared" si="31"/>
        <v>100</v>
      </c>
    </row>
    <row r="175" spans="1:10" ht="47.25" x14ac:dyDescent="0.25">
      <c r="A175" s="51">
        <v>136</v>
      </c>
      <c r="B175" s="12" t="s">
        <v>182</v>
      </c>
      <c r="C175" s="18" t="s">
        <v>185</v>
      </c>
      <c r="D175" s="18" t="s">
        <v>2</v>
      </c>
      <c r="E175" s="18" t="s">
        <v>80</v>
      </c>
      <c r="F175" s="18"/>
      <c r="G175" s="38"/>
      <c r="H175" s="67">
        <f t="shared" si="45"/>
        <v>69</v>
      </c>
      <c r="I175" s="59">
        <f t="shared" si="45"/>
        <v>69</v>
      </c>
      <c r="J175" s="65">
        <f t="shared" si="31"/>
        <v>100</v>
      </c>
    </row>
    <row r="176" spans="1:10" ht="63" x14ac:dyDescent="0.25">
      <c r="A176" s="51">
        <v>137</v>
      </c>
      <c r="B176" s="17" t="s">
        <v>160</v>
      </c>
      <c r="C176" s="20" t="s">
        <v>185</v>
      </c>
      <c r="D176" s="20" t="s">
        <v>2</v>
      </c>
      <c r="E176" s="20" t="s">
        <v>161</v>
      </c>
      <c r="F176" s="20"/>
      <c r="G176" s="9"/>
      <c r="H176" s="66">
        <f t="shared" si="45"/>
        <v>69</v>
      </c>
      <c r="I176" s="65">
        <f t="shared" si="45"/>
        <v>69</v>
      </c>
      <c r="J176" s="65">
        <f t="shared" si="31"/>
        <v>100</v>
      </c>
    </row>
    <row r="177" spans="1:10" ht="31.5" x14ac:dyDescent="0.25">
      <c r="A177" s="51">
        <v>138</v>
      </c>
      <c r="B177" s="13" t="s">
        <v>98</v>
      </c>
      <c r="C177" s="20" t="s">
        <v>185</v>
      </c>
      <c r="D177" s="20" t="s">
        <v>2</v>
      </c>
      <c r="E177" s="20" t="s">
        <v>161</v>
      </c>
      <c r="F177" s="20" t="s">
        <v>48</v>
      </c>
      <c r="G177" s="9"/>
      <c r="H177" s="66">
        <f t="shared" si="45"/>
        <v>69</v>
      </c>
      <c r="I177" s="65">
        <f t="shared" si="45"/>
        <v>69</v>
      </c>
      <c r="J177" s="65">
        <f t="shared" si="31"/>
        <v>100</v>
      </c>
    </row>
    <row r="178" spans="1:10" ht="31.5" x14ac:dyDescent="0.25">
      <c r="A178" s="51">
        <v>139</v>
      </c>
      <c r="B178" s="13" t="s">
        <v>47</v>
      </c>
      <c r="C178" s="20" t="s">
        <v>185</v>
      </c>
      <c r="D178" s="20" t="s">
        <v>2</v>
      </c>
      <c r="E178" s="20" t="s">
        <v>161</v>
      </c>
      <c r="F178" s="20" t="s">
        <v>49</v>
      </c>
      <c r="G178" s="9"/>
      <c r="H178" s="66">
        <v>69</v>
      </c>
      <c r="I178" s="65">
        <v>69</v>
      </c>
      <c r="J178" s="65">
        <f t="shared" si="31"/>
        <v>100</v>
      </c>
    </row>
    <row r="179" spans="1:10" ht="30" x14ac:dyDescent="0.25">
      <c r="A179" s="51">
        <v>140</v>
      </c>
      <c r="B179" s="60" t="s">
        <v>205</v>
      </c>
      <c r="C179" s="20" t="s">
        <v>185</v>
      </c>
      <c r="D179" s="20" t="s">
        <v>2</v>
      </c>
      <c r="E179" s="20" t="s">
        <v>206</v>
      </c>
      <c r="F179" s="20"/>
      <c r="G179" s="61">
        <f t="shared" ref="G179:G182" si="46">G180</f>
        <v>22.8</v>
      </c>
      <c r="H179" s="69">
        <v>22.8</v>
      </c>
      <c r="I179" s="69">
        <v>22.8</v>
      </c>
      <c r="J179" s="65">
        <f t="shared" si="31"/>
        <v>100</v>
      </c>
    </row>
    <row r="180" spans="1:10" x14ac:dyDescent="0.25">
      <c r="A180" s="51">
        <v>141</v>
      </c>
      <c r="B180" s="62" t="s">
        <v>207</v>
      </c>
      <c r="C180" s="20" t="s">
        <v>185</v>
      </c>
      <c r="D180" s="20" t="s">
        <v>2</v>
      </c>
      <c r="E180" s="20" t="s">
        <v>208</v>
      </c>
      <c r="F180" s="20"/>
      <c r="G180" s="61">
        <f t="shared" si="46"/>
        <v>22.8</v>
      </c>
      <c r="H180" s="69">
        <v>22.8</v>
      </c>
      <c r="I180" s="69">
        <v>22.8</v>
      </c>
      <c r="J180" s="65">
        <f t="shared" si="31"/>
        <v>100</v>
      </c>
    </row>
    <row r="181" spans="1:10" ht="30" x14ac:dyDescent="0.25">
      <c r="A181" s="51">
        <v>142</v>
      </c>
      <c r="B181" s="63" t="s">
        <v>209</v>
      </c>
      <c r="C181" s="20" t="s">
        <v>185</v>
      </c>
      <c r="D181" s="20" t="s">
        <v>2</v>
      </c>
      <c r="E181" s="20" t="s">
        <v>208</v>
      </c>
      <c r="F181" s="20"/>
      <c r="G181" s="61">
        <f t="shared" si="46"/>
        <v>22.8</v>
      </c>
      <c r="H181" s="69">
        <v>22.8</v>
      </c>
      <c r="I181" s="69">
        <v>22.8</v>
      </c>
      <c r="J181" s="65">
        <f t="shared" si="31"/>
        <v>100</v>
      </c>
    </row>
    <row r="182" spans="1:10" ht="60" x14ac:dyDescent="0.25">
      <c r="A182" s="51">
        <v>143</v>
      </c>
      <c r="B182" s="63" t="s">
        <v>44</v>
      </c>
      <c r="C182" s="20" t="s">
        <v>185</v>
      </c>
      <c r="D182" s="20" t="s">
        <v>2</v>
      </c>
      <c r="E182" s="20" t="s">
        <v>208</v>
      </c>
      <c r="F182" s="20" t="s">
        <v>45</v>
      </c>
      <c r="G182" s="61">
        <f t="shared" si="46"/>
        <v>22.8</v>
      </c>
      <c r="H182" s="69">
        <v>22.8</v>
      </c>
      <c r="I182" s="69">
        <v>22.8</v>
      </c>
      <c r="J182" s="65">
        <f t="shared" si="31"/>
        <v>100</v>
      </c>
    </row>
    <row r="183" spans="1:10" x14ac:dyDescent="0.25">
      <c r="A183" s="51">
        <v>144</v>
      </c>
      <c r="B183" s="64" t="s">
        <v>57</v>
      </c>
      <c r="C183" s="20" t="s">
        <v>185</v>
      </c>
      <c r="D183" s="20" t="s">
        <v>2</v>
      </c>
      <c r="E183" s="20" t="s">
        <v>89</v>
      </c>
      <c r="F183" s="20" t="s">
        <v>56</v>
      </c>
      <c r="G183" s="61">
        <v>22.8</v>
      </c>
      <c r="H183" s="69">
        <v>22.8</v>
      </c>
      <c r="I183" s="69">
        <v>22.8</v>
      </c>
      <c r="J183" s="65">
        <f t="shared" si="31"/>
        <v>100</v>
      </c>
    </row>
    <row r="184" spans="1:10" ht="37.5" customHeight="1" x14ac:dyDescent="0.25">
      <c r="A184" s="51">
        <v>145</v>
      </c>
      <c r="B184" s="12" t="s">
        <v>23</v>
      </c>
      <c r="C184" s="18" t="s">
        <v>185</v>
      </c>
      <c r="D184" s="18" t="s">
        <v>24</v>
      </c>
      <c r="E184" s="18"/>
      <c r="F184" s="21" t="s">
        <v>7</v>
      </c>
      <c r="G184" s="5" t="e">
        <f>#REF!</f>
        <v>#REF!</v>
      </c>
      <c r="H184" s="67">
        <f>H185+H203</f>
        <v>1219.5999999999999</v>
      </c>
      <c r="I184" s="59">
        <f>I185+I203</f>
        <v>1199.2</v>
      </c>
      <c r="J184" s="59">
        <f t="shared" si="31"/>
        <v>98.327320432928843</v>
      </c>
    </row>
    <row r="185" spans="1:10" ht="33.75" customHeight="1" x14ac:dyDescent="0.25">
      <c r="A185" s="51">
        <v>146</v>
      </c>
      <c r="B185" s="12" t="s">
        <v>183</v>
      </c>
      <c r="C185" s="18" t="s">
        <v>185</v>
      </c>
      <c r="D185" s="18" t="s">
        <v>24</v>
      </c>
      <c r="E185" s="18" t="s">
        <v>80</v>
      </c>
      <c r="F185" s="21"/>
      <c r="G185" s="5"/>
      <c r="H185" s="67">
        <f>H186+H190+H199</f>
        <v>1175.5999999999999</v>
      </c>
      <c r="I185" s="59">
        <f>I186+I190+I199</f>
        <v>1155.2</v>
      </c>
      <c r="J185" s="59">
        <f t="shared" si="31"/>
        <v>98.264715889758435</v>
      </c>
    </row>
    <row r="186" spans="1:10" ht="48.75" customHeight="1" x14ac:dyDescent="0.25">
      <c r="A186" s="51">
        <v>147</v>
      </c>
      <c r="B186" s="32" t="s">
        <v>137</v>
      </c>
      <c r="C186" s="18" t="s">
        <v>185</v>
      </c>
      <c r="D186" s="18" t="s">
        <v>24</v>
      </c>
      <c r="E186" s="18" t="s">
        <v>80</v>
      </c>
      <c r="F186" s="21"/>
      <c r="G186" s="5"/>
      <c r="H186" s="67">
        <f t="shared" ref="H186:I188" si="47">H187</f>
        <v>24.6</v>
      </c>
      <c r="I186" s="59">
        <f t="shared" si="47"/>
        <v>24.6</v>
      </c>
      <c r="J186" s="59">
        <f t="shared" si="31"/>
        <v>100</v>
      </c>
    </row>
    <row r="187" spans="1:10" ht="31.5" x14ac:dyDescent="0.25">
      <c r="A187" s="51">
        <v>148</v>
      </c>
      <c r="B187" s="14" t="s">
        <v>55</v>
      </c>
      <c r="C187" s="20" t="s">
        <v>185</v>
      </c>
      <c r="D187" s="20" t="s">
        <v>24</v>
      </c>
      <c r="E187" s="20" t="s">
        <v>81</v>
      </c>
      <c r="F187" s="36"/>
      <c r="G187" s="41"/>
      <c r="H187" s="66">
        <f t="shared" si="47"/>
        <v>24.6</v>
      </c>
      <c r="I187" s="65">
        <f t="shared" si="47"/>
        <v>24.6</v>
      </c>
      <c r="J187" s="65">
        <f t="shared" si="31"/>
        <v>100</v>
      </c>
    </row>
    <row r="188" spans="1:10" ht="67.5" customHeight="1" x14ac:dyDescent="0.25">
      <c r="A188" s="51">
        <v>149</v>
      </c>
      <c r="B188" s="13" t="s">
        <v>44</v>
      </c>
      <c r="C188" s="20" t="s">
        <v>185</v>
      </c>
      <c r="D188" s="20" t="s">
        <v>24</v>
      </c>
      <c r="E188" s="20" t="s">
        <v>81</v>
      </c>
      <c r="F188" s="20" t="s">
        <v>45</v>
      </c>
      <c r="G188" s="41"/>
      <c r="H188" s="66">
        <f t="shared" si="47"/>
        <v>24.6</v>
      </c>
      <c r="I188" s="65">
        <f t="shared" si="47"/>
        <v>24.6</v>
      </c>
      <c r="J188" s="65">
        <f t="shared" si="31"/>
        <v>100</v>
      </c>
    </row>
    <row r="189" spans="1:10" x14ac:dyDescent="0.25">
      <c r="A189" s="51">
        <v>150</v>
      </c>
      <c r="B189" s="13" t="s">
        <v>57</v>
      </c>
      <c r="C189" s="20" t="s">
        <v>185</v>
      </c>
      <c r="D189" s="20" t="s">
        <v>24</v>
      </c>
      <c r="E189" s="20" t="s">
        <v>81</v>
      </c>
      <c r="F189" s="20" t="s">
        <v>56</v>
      </c>
      <c r="G189" s="9"/>
      <c r="H189" s="66">
        <v>24.6</v>
      </c>
      <c r="I189" s="65">
        <v>24.6</v>
      </c>
      <c r="J189" s="65">
        <f t="shared" si="31"/>
        <v>100</v>
      </c>
    </row>
    <row r="190" spans="1:10" ht="47.25" customHeight="1" x14ac:dyDescent="0.25">
      <c r="A190" s="51">
        <v>151</v>
      </c>
      <c r="B190" s="12" t="s">
        <v>137</v>
      </c>
      <c r="C190" s="18" t="s">
        <v>185</v>
      </c>
      <c r="D190" s="18" t="s">
        <v>24</v>
      </c>
      <c r="E190" s="18" t="s">
        <v>80</v>
      </c>
      <c r="F190" s="21"/>
      <c r="G190" s="5"/>
      <c r="H190" s="67">
        <f>H191+H196</f>
        <v>829.09999999999991</v>
      </c>
      <c r="I190" s="59">
        <f>I191+I196</f>
        <v>808.7</v>
      </c>
      <c r="J190" s="65">
        <f t="shared" si="31"/>
        <v>97.539500663369935</v>
      </c>
    </row>
    <row r="191" spans="1:10" ht="32.25" customHeight="1" x14ac:dyDescent="0.25">
      <c r="A191" s="51">
        <v>152</v>
      </c>
      <c r="B191" s="13" t="s">
        <v>113</v>
      </c>
      <c r="C191" s="20" t="s">
        <v>185</v>
      </c>
      <c r="D191" s="20" t="s">
        <v>24</v>
      </c>
      <c r="E191" s="20" t="s">
        <v>84</v>
      </c>
      <c r="F191" s="36"/>
      <c r="G191" s="41"/>
      <c r="H191" s="66">
        <f>H192+H194</f>
        <v>693.8</v>
      </c>
      <c r="I191" s="65">
        <f>I192+I194</f>
        <v>673.4</v>
      </c>
      <c r="J191" s="65">
        <f t="shared" si="31"/>
        <v>97.059671375036046</v>
      </c>
    </row>
    <row r="192" spans="1:10" ht="52.5" customHeight="1" x14ac:dyDescent="0.25">
      <c r="A192" s="51">
        <v>153</v>
      </c>
      <c r="B192" s="13" t="s">
        <v>44</v>
      </c>
      <c r="C192" s="20" t="s">
        <v>185</v>
      </c>
      <c r="D192" s="20" t="s">
        <v>24</v>
      </c>
      <c r="E192" s="20" t="s">
        <v>84</v>
      </c>
      <c r="F192" s="20" t="s">
        <v>45</v>
      </c>
      <c r="G192" s="5"/>
      <c r="H192" s="66">
        <f>H193</f>
        <v>211</v>
      </c>
      <c r="I192" s="65">
        <f>I193</f>
        <v>211</v>
      </c>
      <c r="J192" s="65">
        <f t="shared" si="31"/>
        <v>100</v>
      </c>
    </row>
    <row r="193" spans="1:10" ht="30" customHeight="1" x14ac:dyDescent="0.25">
      <c r="A193" s="51">
        <v>154</v>
      </c>
      <c r="B193" s="13" t="s">
        <v>57</v>
      </c>
      <c r="C193" s="20" t="s">
        <v>185</v>
      </c>
      <c r="D193" s="20" t="s">
        <v>24</v>
      </c>
      <c r="E193" s="20" t="s">
        <v>84</v>
      </c>
      <c r="F193" s="20" t="s">
        <v>56</v>
      </c>
      <c r="G193" s="5"/>
      <c r="H193" s="66">
        <v>211</v>
      </c>
      <c r="I193" s="65">
        <v>211</v>
      </c>
      <c r="J193" s="65">
        <f t="shared" si="31"/>
        <v>100</v>
      </c>
    </row>
    <row r="194" spans="1:10" ht="33" customHeight="1" x14ac:dyDescent="0.25">
      <c r="A194" s="51">
        <v>155</v>
      </c>
      <c r="B194" s="13" t="s">
        <v>98</v>
      </c>
      <c r="C194" s="20" t="s">
        <v>185</v>
      </c>
      <c r="D194" s="20" t="s">
        <v>24</v>
      </c>
      <c r="E194" s="20" t="s">
        <v>84</v>
      </c>
      <c r="F194" s="20" t="s">
        <v>48</v>
      </c>
      <c r="G194" s="5"/>
      <c r="H194" s="66">
        <f>H195</f>
        <v>482.8</v>
      </c>
      <c r="I194" s="65">
        <f>I195</f>
        <v>462.4</v>
      </c>
      <c r="J194" s="65">
        <f t="shared" si="31"/>
        <v>95.774647887323937</v>
      </c>
    </row>
    <row r="195" spans="1:10" ht="33.75" customHeight="1" x14ac:dyDescent="0.25">
      <c r="A195" s="51">
        <v>156</v>
      </c>
      <c r="B195" s="13" t="s">
        <v>47</v>
      </c>
      <c r="C195" s="20" t="s">
        <v>185</v>
      </c>
      <c r="D195" s="20" t="s">
        <v>24</v>
      </c>
      <c r="E195" s="20" t="s">
        <v>84</v>
      </c>
      <c r="F195" s="20" t="s">
        <v>49</v>
      </c>
      <c r="G195" s="5"/>
      <c r="H195" s="66">
        <v>482.8</v>
      </c>
      <c r="I195" s="65">
        <v>462.4</v>
      </c>
      <c r="J195" s="65">
        <f t="shared" si="31"/>
        <v>95.774647887323937</v>
      </c>
    </row>
    <row r="196" spans="1:10" ht="49.5" customHeight="1" x14ac:dyDescent="0.25">
      <c r="A196" s="51">
        <v>157</v>
      </c>
      <c r="B196" s="10" t="s">
        <v>71</v>
      </c>
      <c r="C196" s="20" t="s">
        <v>185</v>
      </c>
      <c r="D196" s="20" t="s">
        <v>24</v>
      </c>
      <c r="E196" s="20" t="s">
        <v>82</v>
      </c>
      <c r="F196" s="20"/>
      <c r="G196" s="5"/>
      <c r="H196" s="66">
        <f t="shared" ref="H196:I197" si="48">H197</f>
        <v>135.30000000000001</v>
      </c>
      <c r="I196" s="65">
        <f t="shared" si="48"/>
        <v>135.30000000000001</v>
      </c>
      <c r="J196" s="65">
        <f t="shared" si="31"/>
        <v>100</v>
      </c>
    </row>
    <row r="197" spans="1:10" ht="65.25" customHeight="1" x14ac:dyDescent="0.25">
      <c r="A197" s="51">
        <v>158</v>
      </c>
      <c r="B197" s="13" t="s">
        <v>44</v>
      </c>
      <c r="C197" s="20" t="s">
        <v>185</v>
      </c>
      <c r="D197" s="20" t="s">
        <v>24</v>
      </c>
      <c r="E197" s="20" t="s">
        <v>82</v>
      </c>
      <c r="F197" s="20" t="s">
        <v>45</v>
      </c>
      <c r="G197" s="5"/>
      <c r="H197" s="66">
        <f t="shared" si="48"/>
        <v>135.30000000000001</v>
      </c>
      <c r="I197" s="65">
        <f t="shared" si="48"/>
        <v>135.30000000000001</v>
      </c>
      <c r="J197" s="65">
        <f t="shared" si="31"/>
        <v>100</v>
      </c>
    </row>
    <row r="198" spans="1:10" ht="23.25" customHeight="1" x14ac:dyDescent="0.25">
      <c r="A198" s="51">
        <v>159</v>
      </c>
      <c r="B198" s="13" t="s">
        <v>57</v>
      </c>
      <c r="C198" s="20" t="s">
        <v>185</v>
      </c>
      <c r="D198" s="20" t="s">
        <v>24</v>
      </c>
      <c r="E198" s="20" t="s">
        <v>82</v>
      </c>
      <c r="F198" s="20" t="s">
        <v>56</v>
      </c>
      <c r="G198" s="5"/>
      <c r="H198" s="66">
        <v>135.30000000000001</v>
      </c>
      <c r="I198" s="65">
        <v>135.30000000000001</v>
      </c>
      <c r="J198" s="65">
        <f t="shared" si="31"/>
        <v>100</v>
      </c>
    </row>
    <row r="199" spans="1:10" ht="16.5" customHeight="1" x14ac:dyDescent="0.25">
      <c r="A199" s="51">
        <v>160</v>
      </c>
      <c r="B199" s="12" t="s">
        <v>43</v>
      </c>
      <c r="C199" s="18" t="s">
        <v>185</v>
      </c>
      <c r="D199" s="18" t="s">
        <v>24</v>
      </c>
      <c r="E199" s="18" t="s">
        <v>80</v>
      </c>
      <c r="F199" s="18"/>
      <c r="G199" s="38"/>
      <c r="H199" s="67">
        <f t="shared" ref="H199:I201" si="49">H200</f>
        <v>321.89999999999998</v>
      </c>
      <c r="I199" s="59">
        <f t="shared" si="49"/>
        <v>321.89999999999998</v>
      </c>
      <c r="J199" s="59">
        <f t="shared" si="31"/>
        <v>100</v>
      </c>
    </row>
    <row r="200" spans="1:10" ht="33.75" customHeight="1" x14ac:dyDescent="0.25">
      <c r="A200" s="51">
        <v>161</v>
      </c>
      <c r="B200" s="13" t="s">
        <v>117</v>
      </c>
      <c r="C200" s="20" t="s">
        <v>185</v>
      </c>
      <c r="D200" s="20" t="s">
        <v>24</v>
      </c>
      <c r="E200" s="20" t="s">
        <v>83</v>
      </c>
      <c r="F200" s="20"/>
      <c r="G200" s="9"/>
      <c r="H200" s="66">
        <f t="shared" si="49"/>
        <v>321.89999999999998</v>
      </c>
      <c r="I200" s="65">
        <f t="shared" si="49"/>
        <v>321.89999999999998</v>
      </c>
      <c r="J200" s="65">
        <f t="shared" si="31"/>
        <v>100</v>
      </c>
    </row>
    <row r="201" spans="1:10" ht="18.75" customHeight="1" x14ac:dyDescent="0.25">
      <c r="A201" s="51">
        <v>162</v>
      </c>
      <c r="B201" s="13" t="s">
        <v>32</v>
      </c>
      <c r="C201" s="20" t="s">
        <v>185</v>
      </c>
      <c r="D201" s="20" t="s">
        <v>24</v>
      </c>
      <c r="E201" s="20" t="s">
        <v>83</v>
      </c>
      <c r="F201" s="20" t="s">
        <v>11</v>
      </c>
      <c r="G201" s="9"/>
      <c r="H201" s="66">
        <f t="shared" si="49"/>
        <v>321.89999999999998</v>
      </c>
      <c r="I201" s="65">
        <f t="shared" si="49"/>
        <v>321.89999999999998</v>
      </c>
      <c r="J201" s="65">
        <f t="shared" si="31"/>
        <v>100</v>
      </c>
    </row>
    <row r="202" spans="1:10" x14ac:dyDescent="0.25">
      <c r="A202" s="51">
        <v>163</v>
      </c>
      <c r="B202" s="13" t="s">
        <v>0</v>
      </c>
      <c r="C202" s="20" t="s">
        <v>185</v>
      </c>
      <c r="D202" s="20" t="s">
        <v>24</v>
      </c>
      <c r="E202" s="20" t="s">
        <v>83</v>
      </c>
      <c r="F202" s="20" t="s">
        <v>1</v>
      </c>
      <c r="G202" s="9"/>
      <c r="H202" s="66">
        <v>321.89999999999998</v>
      </c>
      <c r="I202" s="65">
        <v>321.89999999999998</v>
      </c>
      <c r="J202" s="65">
        <f t="shared" ref="J202:J244" si="50">I202*100/H202</f>
        <v>100</v>
      </c>
    </row>
    <row r="203" spans="1:10" ht="31.5" x14ac:dyDescent="0.25">
      <c r="A203" s="51">
        <v>164</v>
      </c>
      <c r="B203" s="35" t="s">
        <v>54</v>
      </c>
      <c r="C203" s="18" t="s">
        <v>185</v>
      </c>
      <c r="D203" s="18" t="s">
        <v>24</v>
      </c>
      <c r="E203" s="18" t="s">
        <v>76</v>
      </c>
      <c r="F203" s="18"/>
      <c r="G203" s="38"/>
      <c r="H203" s="67">
        <f t="shared" ref="H203:I206" si="51">H204</f>
        <v>44</v>
      </c>
      <c r="I203" s="67">
        <f t="shared" si="51"/>
        <v>44</v>
      </c>
      <c r="J203" s="59">
        <f t="shared" si="50"/>
        <v>100</v>
      </c>
    </row>
    <row r="204" spans="1:10" x14ac:dyDescent="0.25">
      <c r="A204" s="51">
        <v>165</v>
      </c>
      <c r="B204" s="14" t="s">
        <v>102</v>
      </c>
      <c r="C204" s="20" t="s">
        <v>185</v>
      </c>
      <c r="D204" s="20" t="s">
        <v>24</v>
      </c>
      <c r="E204" s="20" t="s">
        <v>81</v>
      </c>
      <c r="F204" s="20"/>
      <c r="G204" s="9"/>
      <c r="H204" s="66">
        <f t="shared" si="51"/>
        <v>44</v>
      </c>
      <c r="I204" s="65">
        <f t="shared" si="51"/>
        <v>44</v>
      </c>
      <c r="J204" s="65">
        <f t="shared" si="50"/>
        <v>100</v>
      </c>
    </row>
    <row r="205" spans="1:10" ht="63" x14ac:dyDescent="0.25">
      <c r="A205" s="51">
        <v>166</v>
      </c>
      <c r="B205" s="13" t="s">
        <v>172</v>
      </c>
      <c r="C205" s="20" t="s">
        <v>185</v>
      </c>
      <c r="D205" s="20" t="s">
        <v>24</v>
      </c>
      <c r="E205" s="20" t="s">
        <v>81</v>
      </c>
      <c r="F205" s="20"/>
      <c r="G205" s="9"/>
      <c r="H205" s="66">
        <f t="shared" si="51"/>
        <v>44</v>
      </c>
      <c r="I205" s="65">
        <f t="shared" si="51"/>
        <v>44</v>
      </c>
      <c r="J205" s="65">
        <f t="shared" si="50"/>
        <v>100</v>
      </c>
    </row>
    <row r="206" spans="1:10" ht="63" x14ac:dyDescent="0.25">
      <c r="A206" s="51">
        <v>167</v>
      </c>
      <c r="B206" s="13" t="s">
        <v>151</v>
      </c>
      <c r="C206" s="20" t="s">
        <v>185</v>
      </c>
      <c r="D206" s="20" t="s">
        <v>24</v>
      </c>
      <c r="E206" s="20" t="s">
        <v>81</v>
      </c>
      <c r="F206" s="20" t="s">
        <v>48</v>
      </c>
      <c r="G206" s="9"/>
      <c r="H206" s="66">
        <f t="shared" si="51"/>
        <v>44</v>
      </c>
      <c r="I206" s="65">
        <f t="shared" si="51"/>
        <v>44</v>
      </c>
      <c r="J206" s="65">
        <f t="shared" si="50"/>
        <v>100</v>
      </c>
    </row>
    <row r="207" spans="1:10" x14ac:dyDescent="0.25">
      <c r="A207" s="51">
        <v>168</v>
      </c>
      <c r="B207" s="13" t="s">
        <v>57</v>
      </c>
      <c r="C207" s="20" t="s">
        <v>185</v>
      </c>
      <c r="D207" s="20" t="s">
        <v>24</v>
      </c>
      <c r="E207" s="20" t="s">
        <v>81</v>
      </c>
      <c r="F207" s="20" t="s">
        <v>49</v>
      </c>
      <c r="G207" s="9"/>
      <c r="H207" s="66">
        <v>44</v>
      </c>
      <c r="I207" s="65">
        <v>44</v>
      </c>
      <c r="J207" s="65">
        <f t="shared" si="50"/>
        <v>100</v>
      </c>
    </row>
    <row r="208" spans="1:10" ht="0.75" customHeight="1" x14ac:dyDescent="0.25">
      <c r="A208" s="51">
        <v>16</v>
      </c>
      <c r="B208" s="32" t="s">
        <v>131</v>
      </c>
      <c r="C208" s="40" t="s">
        <v>185</v>
      </c>
      <c r="D208" s="40" t="s">
        <v>132</v>
      </c>
      <c r="E208" s="20" t="s">
        <v>81</v>
      </c>
      <c r="F208" s="40"/>
      <c r="G208" s="38"/>
      <c r="H208" s="67">
        <f>H212</f>
        <v>0</v>
      </c>
      <c r="I208" s="67">
        <f>I209</f>
        <v>0</v>
      </c>
      <c r="J208" s="59" t="e">
        <f t="shared" si="50"/>
        <v>#DIV/0!</v>
      </c>
    </row>
    <row r="209" spans="1:10" ht="36.75" hidden="1" customHeight="1" x14ac:dyDescent="0.25">
      <c r="A209" s="51">
        <v>198</v>
      </c>
      <c r="B209" s="32" t="s">
        <v>133</v>
      </c>
      <c r="C209" s="40" t="s">
        <v>185</v>
      </c>
      <c r="D209" s="40" t="s">
        <v>134</v>
      </c>
      <c r="E209" s="20" t="s">
        <v>81</v>
      </c>
      <c r="F209" s="40"/>
      <c r="G209" s="38"/>
      <c r="H209" s="67">
        <f>H212</f>
        <v>0</v>
      </c>
      <c r="I209" s="67">
        <f>I210</f>
        <v>0</v>
      </c>
      <c r="J209" s="59" t="e">
        <f t="shared" si="50"/>
        <v>#DIV/0!</v>
      </c>
    </row>
    <row r="210" spans="1:10" ht="35.25" hidden="1" customHeight="1" x14ac:dyDescent="0.25">
      <c r="A210" s="51">
        <v>199</v>
      </c>
      <c r="B210" s="12" t="s">
        <v>179</v>
      </c>
      <c r="C210" s="40" t="s">
        <v>185</v>
      </c>
      <c r="D210" s="40" t="s">
        <v>134</v>
      </c>
      <c r="E210" s="40" t="s">
        <v>80</v>
      </c>
      <c r="F210" s="40"/>
      <c r="G210" s="38"/>
      <c r="H210" s="67">
        <f>H212</f>
        <v>0</v>
      </c>
      <c r="I210" s="67">
        <f>I212</f>
        <v>0</v>
      </c>
      <c r="J210" s="59" t="e">
        <f t="shared" si="50"/>
        <v>#DIV/0!</v>
      </c>
    </row>
    <row r="211" spans="1:10" ht="51.75" hidden="1" customHeight="1" x14ac:dyDescent="0.25">
      <c r="A211" s="51">
        <v>200</v>
      </c>
      <c r="B211" s="32" t="s">
        <v>141</v>
      </c>
      <c r="C211" s="40" t="s">
        <v>185</v>
      </c>
      <c r="D211" s="40" t="s">
        <v>134</v>
      </c>
      <c r="E211" s="40" t="s">
        <v>80</v>
      </c>
      <c r="F211" s="40"/>
      <c r="G211" s="38"/>
      <c r="H211" s="67">
        <f t="shared" ref="H211:I213" si="52">H212</f>
        <v>0</v>
      </c>
      <c r="I211" s="67">
        <f t="shared" si="52"/>
        <v>0</v>
      </c>
      <c r="J211" s="59" t="e">
        <f t="shared" si="50"/>
        <v>#DIV/0!</v>
      </c>
    </row>
    <row r="212" spans="1:10" ht="49.5" hidden="1" customHeight="1" x14ac:dyDescent="0.25">
      <c r="A212" s="51">
        <v>201</v>
      </c>
      <c r="B212" s="15" t="s">
        <v>135</v>
      </c>
      <c r="C212" s="4" t="s">
        <v>185</v>
      </c>
      <c r="D212" s="4" t="s">
        <v>134</v>
      </c>
      <c r="E212" s="4" t="s">
        <v>136</v>
      </c>
      <c r="F212" s="4"/>
      <c r="G212" s="9"/>
      <c r="H212" s="66">
        <f t="shared" si="52"/>
        <v>0</v>
      </c>
      <c r="I212" s="66">
        <f t="shared" si="52"/>
        <v>0</v>
      </c>
      <c r="J212" s="65" t="e">
        <f t="shared" si="50"/>
        <v>#DIV/0!</v>
      </c>
    </row>
    <row r="213" spans="1:10" ht="35.25" hidden="1" customHeight="1" x14ac:dyDescent="0.25">
      <c r="A213" s="51">
        <v>202</v>
      </c>
      <c r="B213" s="15" t="s">
        <v>109</v>
      </c>
      <c r="C213" s="4" t="s">
        <v>185</v>
      </c>
      <c r="D213" s="4" t="s">
        <v>134</v>
      </c>
      <c r="E213" s="4" t="s">
        <v>136</v>
      </c>
      <c r="F213" s="4" t="s">
        <v>48</v>
      </c>
      <c r="G213" s="9"/>
      <c r="H213" s="66">
        <f t="shared" si="52"/>
        <v>0</v>
      </c>
      <c r="I213" s="66">
        <f t="shared" si="52"/>
        <v>0</v>
      </c>
      <c r="J213" s="65" t="e">
        <f t="shared" si="50"/>
        <v>#DIV/0!</v>
      </c>
    </row>
    <row r="214" spans="1:10" ht="31.5" hidden="1" x14ac:dyDescent="0.25">
      <c r="A214" s="51">
        <v>203</v>
      </c>
      <c r="B214" s="15" t="s">
        <v>47</v>
      </c>
      <c r="C214" s="4" t="s">
        <v>185</v>
      </c>
      <c r="D214" s="4" t="s">
        <v>134</v>
      </c>
      <c r="E214" s="4" t="s">
        <v>136</v>
      </c>
      <c r="F214" s="4" t="s">
        <v>49</v>
      </c>
      <c r="G214" s="9"/>
      <c r="H214" s="66">
        <v>0</v>
      </c>
      <c r="I214" s="66">
        <v>0</v>
      </c>
      <c r="J214" s="65" t="e">
        <f t="shared" si="50"/>
        <v>#DIV/0!</v>
      </c>
    </row>
    <row r="215" spans="1:10" x14ac:dyDescent="0.25">
      <c r="A215" s="51">
        <v>169</v>
      </c>
      <c r="B215" s="39" t="s">
        <v>37</v>
      </c>
      <c r="C215" s="18" t="s">
        <v>185</v>
      </c>
      <c r="D215" s="18" t="s">
        <v>38</v>
      </c>
      <c r="E215" s="20" t="s">
        <v>201</v>
      </c>
      <c r="F215" s="40"/>
      <c r="G215" s="38"/>
      <c r="H215" s="67">
        <f>H216</f>
        <v>5454</v>
      </c>
      <c r="I215" s="67">
        <f>I216</f>
        <v>5454</v>
      </c>
      <c r="J215" s="59">
        <f t="shared" si="50"/>
        <v>100</v>
      </c>
    </row>
    <row r="216" spans="1:10" ht="19.5" customHeight="1" x14ac:dyDescent="0.25">
      <c r="A216" s="51">
        <v>170</v>
      </c>
      <c r="B216" s="12" t="s">
        <v>25</v>
      </c>
      <c r="C216" s="18" t="s">
        <v>185</v>
      </c>
      <c r="D216" s="18" t="s">
        <v>26</v>
      </c>
      <c r="E216" s="20" t="s">
        <v>201</v>
      </c>
      <c r="F216" s="21" t="s">
        <v>7</v>
      </c>
      <c r="G216" s="5" t="e">
        <f>#REF!+#REF!+#REF!+#REF!+#REF!+#REF!+#REF!+#REF!+#REF!+#REF!+#REF!+#REF!+#REF!+#REF!</f>
        <v>#REF!</v>
      </c>
      <c r="H216" s="67">
        <f>H217</f>
        <v>5454</v>
      </c>
      <c r="I216" s="59">
        <f t="shared" ref="I216:I220" si="53">I217</f>
        <v>5454</v>
      </c>
      <c r="J216" s="59">
        <f t="shared" si="50"/>
        <v>100</v>
      </c>
    </row>
    <row r="217" spans="1:10" ht="33.75" customHeight="1" x14ac:dyDescent="0.25">
      <c r="A217" s="51">
        <v>171</v>
      </c>
      <c r="B217" s="12" t="s">
        <v>178</v>
      </c>
      <c r="C217" s="18" t="s">
        <v>185</v>
      </c>
      <c r="D217" s="18" t="s">
        <v>26</v>
      </c>
      <c r="E217" s="18" t="s">
        <v>80</v>
      </c>
      <c r="F217" s="21"/>
      <c r="G217" s="5"/>
      <c r="H217" s="67">
        <f>H218</f>
        <v>5454</v>
      </c>
      <c r="I217" s="59">
        <f t="shared" si="53"/>
        <v>5454</v>
      </c>
      <c r="J217" s="59">
        <f t="shared" si="50"/>
        <v>100</v>
      </c>
    </row>
    <row r="218" spans="1:10" ht="23.25" customHeight="1" x14ac:dyDescent="0.25">
      <c r="A218" s="51">
        <v>172</v>
      </c>
      <c r="B218" s="12" t="s">
        <v>43</v>
      </c>
      <c r="C218" s="18" t="s">
        <v>185</v>
      </c>
      <c r="D218" s="18" t="s">
        <v>26</v>
      </c>
      <c r="E218" s="18" t="s">
        <v>80</v>
      </c>
      <c r="F218" s="21"/>
      <c r="G218" s="5"/>
      <c r="H218" s="67">
        <f>H219</f>
        <v>5454</v>
      </c>
      <c r="I218" s="59">
        <f t="shared" si="53"/>
        <v>5454</v>
      </c>
      <c r="J218" s="59">
        <f t="shared" si="50"/>
        <v>100</v>
      </c>
    </row>
    <row r="219" spans="1:10" ht="36.75" customHeight="1" x14ac:dyDescent="0.25">
      <c r="A219" s="51">
        <v>173</v>
      </c>
      <c r="B219" s="13" t="s">
        <v>117</v>
      </c>
      <c r="C219" s="20" t="s">
        <v>185</v>
      </c>
      <c r="D219" s="20" t="s">
        <v>26</v>
      </c>
      <c r="E219" s="20" t="s">
        <v>83</v>
      </c>
      <c r="F219" s="21"/>
      <c r="G219" s="5"/>
      <c r="H219" s="66">
        <f>H220</f>
        <v>5454</v>
      </c>
      <c r="I219" s="65">
        <f t="shared" si="53"/>
        <v>5454</v>
      </c>
      <c r="J219" s="65">
        <f t="shared" si="50"/>
        <v>100</v>
      </c>
    </row>
    <row r="220" spans="1:10" ht="17.25" customHeight="1" x14ac:dyDescent="0.25">
      <c r="A220" s="51">
        <v>174</v>
      </c>
      <c r="B220" s="13" t="s">
        <v>32</v>
      </c>
      <c r="C220" s="20" t="s">
        <v>185</v>
      </c>
      <c r="D220" s="20" t="s">
        <v>26</v>
      </c>
      <c r="E220" s="20" t="s">
        <v>83</v>
      </c>
      <c r="F220" s="20" t="s">
        <v>11</v>
      </c>
      <c r="G220" s="41"/>
      <c r="H220" s="66">
        <f>H221</f>
        <v>5454</v>
      </c>
      <c r="I220" s="65">
        <f t="shared" si="53"/>
        <v>5454</v>
      </c>
      <c r="J220" s="65">
        <f t="shared" si="50"/>
        <v>100</v>
      </c>
    </row>
    <row r="221" spans="1:10" ht="20.25" customHeight="1" x14ac:dyDescent="0.25">
      <c r="A221" s="51">
        <v>175</v>
      </c>
      <c r="B221" s="13" t="s">
        <v>0</v>
      </c>
      <c r="C221" s="20" t="s">
        <v>185</v>
      </c>
      <c r="D221" s="20" t="s">
        <v>26</v>
      </c>
      <c r="E221" s="20" t="s">
        <v>83</v>
      </c>
      <c r="F221" s="20" t="s">
        <v>1</v>
      </c>
      <c r="G221" s="41"/>
      <c r="H221" s="66">
        <v>5454</v>
      </c>
      <c r="I221" s="65">
        <v>5454</v>
      </c>
      <c r="J221" s="65">
        <f t="shared" si="50"/>
        <v>100</v>
      </c>
    </row>
    <row r="222" spans="1:10" ht="22.5" customHeight="1" x14ac:dyDescent="0.25">
      <c r="A222" s="51">
        <v>176</v>
      </c>
      <c r="B222" s="32" t="s">
        <v>103</v>
      </c>
      <c r="C222" s="18" t="s">
        <v>185</v>
      </c>
      <c r="D222" s="18" t="s">
        <v>104</v>
      </c>
      <c r="E222" s="20" t="s">
        <v>202</v>
      </c>
      <c r="F222" s="18"/>
      <c r="G222" s="38"/>
      <c r="H222" s="67">
        <f>H223</f>
        <v>38.200000000000003</v>
      </c>
      <c r="I222" s="67">
        <f>I224</f>
        <v>38.200000000000003</v>
      </c>
      <c r="J222" s="59">
        <f t="shared" si="50"/>
        <v>100</v>
      </c>
    </row>
    <row r="223" spans="1:10" ht="23.25" customHeight="1" x14ac:dyDescent="0.25">
      <c r="A223" s="51">
        <v>177</v>
      </c>
      <c r="B223" s="32" t="s">
        <v>105</v>
      </c>
      <c r="C223" s="18" t="s">
        <v>185</v>
      </c>
      <c r="D223" s="18" t="s">
        <v>106</v>
      </c>
      <c r="E223" s="20" t="s">
        <v>202</v>
      </c>
      <c r="F223" s="18"/>
      <c r="G223" s="38"/>
      <c r="H223" s="67">
        <f>H224</f>
        <v>38.200000000000003</v>
      </c>
      <c r="I223" s="67">
        <f>I224</f>
        <v>38.200000000000003</v>
      </c>
      <c r="J223" s="59">
        <f t="shared" si="50"/>
        <v>100</v>
      </c>
    </row>
    <row r="224" spans="1:10" ht="34.5" customHeight="1" x14ac:dyDescent="0.25">
      <c r="A224" s="51">
        <v>178</v>
      </c>
      <c r="B224" s="12" t="s">
        <v>179</v>
      </c>
      <c r="C224" s="18" t="s">
        <v>185</v>
      </c>
      <c r="D224" s="18" t="s">
        <v>106</v>
      </c>
      <c r="E224" s="18" t="s">
        <v>107</v>
      </c>
      <c r="F224" s="18"/>
      <c r="G224" s="38"/>
      <c r="H224" s="67">
        <f>H225+H228</f>
        <v>38.200000000000003</v>
      </c>
      <c r="I224" s="67">
        <f>I225+I228</f>
        <v>38.200000000000003</v>
      </c>
      <c r="J224" s="59">
        <f t="shared" si="50"/>
        <v>100</v>
      </c>
    </row>
    <row r="225" spans="1:10" ht="33.75" customHeight="1" x14ac:dyDescent="0.25">
      <c r="A225" s="51">
        <v>179</v>
      </c>
      <c r="B225" s="32" t="s">
        <v>112</v>
      </c>
      <c r="C225" s="18" t="s">
        <v>185</v>
      </c>
      <c r="D225" s="18" t="s">
        <v>106</v>
      </c>
      <c r="E225" s="18" t="s">
        <v>107</v>
      </c>
      <c r="F225" s="18"/>
      <c r="G225" s="38"/>
      <c r="H225" s="67">
        <f t="shared" ref="H225:I226" si="54">H226</f>
        <v>34.1</v>
      </c>
      <c r="I225" s="67">
        <f t="shared" si="54"/>
        <v>34.1</v>
      </c>
      <c r="J225" s="59">
        <f t="shared" si="50"/>
        <v>100</v>
      </c>
    </row>
    <row r="226" spans="1:10" ht="33.75" customHeight="1" x14ac:dyDescent="0.25">
      <c r="A226" s="51">
        <v>180</v>
      </c>
      <c r="B226" s="15" t="s">
        <v>109</v>
      </c>
      <c r="C226" s="20" t="s">
        <v>185</v>
      </c>
      <c r="D226" s="20" t="s">
        <v>106</v>
      </c>
      <c r="E226" s="20" t="s">
        <v>108</v>
      </c>
      <c r="F226" s="20" t="s">
        <v>48</v>
      </c>
      <c r="G226" s="9"/>
      <c r="H226" s="66">
        <f t="shared" si="54"/>
        <v>34.1</v>
      </c>
      <c r="I226" s="66">
        <f t="shared" si="54"/>
        <v>34.1</v>
      </c>
      <c r="J226" s="65">
        <f t="shared" si="50"/>
        <v>100</v>
      </c>
    </row>
    <row r="227" spans="1:10" ht="37.5" customHeight="1" x14ac:dyDescent="0.25">
      <c r="A227" s="51">
        <v>181</v>
      </c>
      <c r="B227" s="15" t="s">
        <v>47</v>
      </c>
      <c r="C227" s="20" t="s">
        <v>185</v>
      </c>
      <c r="D227" s="20" t="s">
        <v>106</v>
      </c>
      <c r="E227" s="20" t="s">
        <v>108</v>
      </c>
      <c r="F227" s="20" t="s">
        <v>49</v>
      </c>
      <c r="G227" s="9"/>
      <c r="H227" s="66">
        <v>34.1</v>
      </c>
      <c r="I227" s="66">
        <v>34.1</v>
      </c>
      <c r="J227" s="65">
        <f t="shared" si="50"/>
        <v>100</v>
      </c>
    </row>
    <row r="228" spans="1:10" ht="36.75" customHeight="1" x14ac:dyDescent="0.25">
      <c r="A228" s="51">
        <v>182</v>
      </c>
      <c r="B228" s="15" t="s">
        <v>109</v>
      </c>
      <c r="C228" s="20" t="s">
        <v>185</v>
      </c>
      <c r="D228" s="20" t="s">
        <v>106</v>
      </c>
      <c r="E228" s="20" t="s">
        <v>110</v>
      </c>
      <c r="F228" s="20" t="s">
        <v>48</v>
      </c>
      <c r="G228" s="9"/>
      <c r="H228" s="66">
        <f>H229</f>
        <v>4.0999999999999996</v>
      </c>
      <c r="I228" s="66">
        <f>I229</f>
        <v>4.0999999999999996</v>
      </c>
      <c r="J228" s="65">
        <f t="shared" si="50"/>
        <v>100</v>
      </c>
    </row>
    <row r="229" spans="1:10" ht="34.5" customHeight="1" x14ac:dyDescent="0.25">
      <c r="A229" s="51">
        <v>183</v>
      </c>
      <c r="B229" s="15" t="s">
        <v>47</v>
      </c>
      <c r="C229" s="20" t="s">
        <v>185</v>
      </c>
      <c r="D229" s="20" t="s">
        <v>106</v>
      </c>
      <c r="E229" s="20" t="s">
        <v>110</v>
      </c>
      <c r="F229" s="20" t="s">
        <v>49</v>
      </c>
      <c r="G229" s="9"/>
      <c r="H229" s="66">
        <v>4.0999999999999996</v>
      </c>
      <c r="I229" s="66">
        <v>4.0999999999999996</v>
      </c>
      <c r="J229" s="65">
        <f t="shared" si="50"/>
        <v>100</v>
      </c>
    </row>
    <row r="230" spans="1:10" ht="34.5" customHeight="1" x14ac:dyDescent="0.25">
      <c r="A230" s="51">
        <v>184</v>
      </c>
      <c r="B230" s="32" t="s">
        <v>189</v>
      </c>
      <c r="C230" s="18" t="s">
        <v>185</v>
      </c>
      <c r="D230" s="18" t="s">
        <v>190</v>
      </c>
      <c r="E230" s="18"/>
      <c r="F230" s="18"/>
      <c r="G230" s="38">
        <v>19.399999999999999</v>
      </c>
      <c r="H230" s="67">
        <v>19.399999999999999</v>
      </c>
      <c r="I230" s="67">
        <v>19.399999999999999</v>
      </c>
      <c r="J230" s="65">
        <f t="shared" si="50"/>
        <v>100</v>
      </c>
    </row>
    <row r="231" spans="1:10" ht="34.5" customHeight="1" x14ac:dyDescent="0.25">
      <c r="A231" s="51">
        <v>185</v>
      </c>
      <c r="B231" s="15" t="s">
        <v>191</v>
      </c>
      <c r="C231" s="20" t="s">
        <v>185</v>
      </c>
      <c r="D231" s="20" t="s">
        <v>192</v>
      </c>
      <c r="E231" s="20"/>
      <c r="F231" s="20"/>
      <c r="G231" s="9">
        <v>19.399999999999999</v>
      </c>
      <c r="H231" s="66">
        <v>19.399999999999999</v>
      </c>
      <c r="I231" s="66">
        <v>19.399999999999999</v>
      </c>
      <c r="J231" s="65">
        <f t="shared" si="50"/>
        <v>100</v>
      </c>
    </row>
    <row r="232" spans="1:10" ht="34.5" customHeight="1" x14ac:dyDescent="0.25">
      <c r="A232" s="51">
        <v>186</v>
      </c>
      <c r="B232" s="15" t="s">
        <v>193</v>
      </c>
      <c r="C232" s="20" t="s">
        <v>185</v>
      </c>
      <c r="D232" s="20" t="s">
        <v>192</v>
      </c>
      <c r="E232" s="20" t="s">
        <v>76</v>
      </c>
      <c r="F232" s="20"/>
      <c r="G232" s="9">
        <v>19.399999999999999</v>
      </c>
      <c r="H232" s="66">
        <v>19.399999999999999</v>
      </c>
      <c r="I232" s="66">
        <v>19.399999999999999</v>
      </c>
      <c r="J232" s="65">
        <f t="shared" si="50"/>
        <v>100</v>
      </c>
    </row>
    <row r="233" spans="1:10" ht="34.5" customHeight="1" x14ac:dyDescent="0.25">
      <c r="A233" s="51">
        <v>187</v>
      </c>
      <c r="B233" s="15" t="s">
        <v>194</v>
      </c>
      <c r="C233" s="20" t="s">
        <v>185</v>
      </c>
      <c r="D233" s="20" t="s">
        <v>192</v>
      </c>
      <c r="E233" s="20" t="s">
        <v>90</v>
      </c>
      <c r="F233" s="20"/>
      <c r="G233" s="9">
        <v>19.399999999999999</v>
      </c>
      <c r="H233" s="66">
        <v>19.399999999999999</v>
      </c>
      <c r="I233" s="66">
        <v>19.399999999999999</v>
      </c>
      <c r="J233" s="65">
        <f t="shared" si="50"/>
        <v>100</v>
      </c>
    </row>
    <row r="234" spans="1:10" ht="34.5" customHeight="1" x14ac:dyDescent="0.25">
      <c r="A234" s="51">
        <v>188</v>
      </c>
      <c r="B234" s="15" t="s">
        <v>195</v>
      </c>
      <c r="C234" s="20" t="s">
        <v>185</v>
      </c>
      <c r="D234" s="20" t="s">
        <v>192</v>
      </c>
      <c r="E234" s="20" t="s">
        <v>196</v>
      </c>
      <c r="F234" s="20"/>
      <c r="G234" s="9">
        <v>19.399999999999999</v>
      </c>
      <c r="H234" s="66">
        <v>19.399999999999999</v>
      </c>
      <c r="I234" s="66">
        <v>19.399999999999999</v>
      </c>
      <c r="J234" s="65">
        <f t="shared" si="50"/>
        <v>100</v>
      </c>
    </row>
    <row r="235" spans="1:10" ht="34.5" customHeight="1" x14ac:dyDescent="0.25">
      <c r="A235" s="51">
        <v>189</v>
      </c>
      <c r="B235" s="15" t="s">
        <v>197</v>
      </c>
      <c r="C235" s="20" t="s">
        <v>185</v>
      </c>
      <c r="D235" s="20" t="s">
        <v>192</v>
      </c>
      <c r="E235" s="20" t="s">
        <v>196</v>
      </c>
      <c r="F235" s="20" t="s">
        <v>198</v>
      </c>
      <c r="G235" s="9">
        <v>19.399999999999999</v>
      </c>
      <c r="H235" s="66">
        <v>19.399999999999999</v>
      </c>
      <c r="I235" s="66">
        <v>19.399999999999999</v>
      </c>
      <c r="J235" s="65">
        <f t="shared" si="50"/>
        <v>100</v>
      </c>
    </row>
    <row r="236" spans="1:10" ht="34.5" customHeight="1" x14ac:dyDescent="0.25">
      <c r="A236" s="51">
        <v>190</v>
      </c>
      <c r="B236" s="15" t="s">
        <v>199</v>
      </c>
      <c r="C236" s="20" t="s">
        <v>185</v>
      </c>
      <c r="D236" s="20" t="s">
        <v>192</v>
      </c>
      <c r="E236" s="20" t="s">
        <v>196</v>
      </c>
      <c r="F236" s="20" t="s">
        <v>200</v>
      </c>
      <c r="G236" s="9">
        <v>19.399999999999999</v>
      </c>
      <c r="H236" s="66">
        <v>19.399999999999999</v>
      </c>
      <c r="I236" s="66">
        <v>19.399999999999999</v>
      </c>
      <c r="J236" s="65">
        <f t="shared" si="50"/>
        <v>100</v>
      </c>
    </row>
    <row r="237" spans="1:10" ht="20.25" customHeight="1" x14ac:dyDescent="0.25">
      <c r="A237" s="51">
        <v>191</v>
      </c>
      <c r="B237" s="39" t="s">
        <v>39</v>
      </c>
      <c r="C237" s="18" t="s">
        <v>185</v>
      </c>
      <c r="D237" s="18" t="s">
        <v>64</v>
      </c>
      <c r="E237" s="20" t="s">
        <v>203</v>
      </c>
      <c r="F237" s="20"/>
      <c r="G237" s="4"/>
      <c r="H237" s="67">
        <f>H238</f>
        <v>80.5</v>
      </c>
      <c r="I237" s="59">
        <f>I238</f>
        <v>80.5</v>
      </c>
      <c r="J237" s="59">
        <f t="shared" si="50"/>
        <v>100</v>
      </c>
    </row>
    <row r="238" spans="1:10" ht="21.75" customHeight="1" x14ac:dyDescent="0.25">
      <c r="A238" s="51">
        <v>192</v>
      </c>
      <c r="B238" s="12" t="s">
        <v>27</v>
      </c>
      <c r="C238" s="18" t="s">
        <v>185</v>
      </c>
      <c r="D238" s="18" t="s">
        <v>28</v>
      </c>
      <c r="E238" s="20" t="s">
        <v>204</v>
      </c>
      <c r="F238" s="18" t="s">
        <v>7</v>
      </c>
      <c r="G238" s="6" t="e">
        <f>#REF!+#REF!+#REF!+#REF!+#REF!+#REF!</f>
        <v>#REF!</v>
      </c>
      <c r="H238" s="67">
        <f>H240</f>
        <v>80.5</v>
      </c>
      <c r="I238" s="59">
        <f t="shared" ref="I238:I242" si="55">I239</f>
        <v>80.5</v>
      </c>
      <c r="J238" s="59">
        <f t="shared" si="50"/>
        <v>100</v>
      </c>
    </row>
    <row r="239" spans="1:10" ht="48.75" customHeight="1" x14ac:dyDescent="0.25">
      <c r="A239" s="51">
        <v>193</v>
      </c>
      <c r="B239" s="12" t="s">
        <v>184</v>
      </c>
      <c r="C239" s="18" t="s">
        <v>185</v>
      </c>
      <c r="D239" s="18" t="s">
        <v>28</v>
      </c>
      <c r="E239" s="18" t="s">
        <v>80</v>
      </c>
      <c r="F239" s="21"/>
      <c r="G239" s="6"/>
      <c r="H239" s="67">
        <f>H240</f>
        <v>80.5</v>
      </c>
      <c r="I239" s="59">
        <f t="shared" si="55"/>
        <v>80.5</v>
      </c>
      <c r="J239" s="59">
        <f t="shared" si="50"/>
        <v>100</v>
      </c>
    </row>
    <row r="240" spans="1:10" ht="20.25" customHeight="1" x14ac:dyDescent="0.25">
      <c r="A240" s="51">
        <v>194</v>
      </c>
      <c r="B240" s="12" t="s">
        <v>43</v>
      </c>
      <c r="C240" s="18" t="s">
        <v>185</v>
      </c>
      <c r="D240" s="18" t="s">
        <v>28</v>
      </c>
      <c r="E240" s="18" t="s">
        <v>80</v>
      </c>
      <c r="F240" s="21"/>
      <c r="G240" s="6"/>
      <c r="H240" s="67">
        <f>H241</f>
        <v>80.5</v>
      </c>
      <c r="I240" s="59">
        <f t="shared" si="55"/>
        <v>80.5</v>
      </c>
      <c r="J240" s="59">
        <f t="shared" si="50"/>
        <v>100</v>
      </c>
    </row>
    <row r="241" spans="1:11" ht="33.75" customHeight="1" x14ac:dyDescent="0.25">
      <c r="A241" s="51">
        <v>195</v>
      </c>
      <c r="B241" s="13" t="s">
        <v>117</v>
      </c>
      <c r="C241" s="20" t="s">
        <v>185</v>
      </c>
      <c r="D241" s="20" t="s">
        <v>28</v>
      </c>
      <c r="E241" s="20" t="s">
        <v>83</v>
      </c>
      <c r="F241" s="21"/>
      <c r="G241" s="6"/>
      <c r="H241" s="66">
        <f>H242</f>
        <v>80.5</v>
      </c>
      <c r="I241" s="65">
        <f t="shared" si="55"/>
        <v>80.5</v>
      </c>
      <c r="J241" s="65">
        <f t="shared" si="50"/>
        <v>100</v>
      </c>
    </row>
    <row r="242" spans="1:11" ht="19.5" customHeight="1" x14ac:dyDescent="0.25">
      <c r="A242" s="51">
        <v>196</v>
      </c>
      <c r="B242" s="13" t="s">
        <v>32</v>
      </c>
      <c r="C242" s="20" t="s">
        <v>185</v>
      </c>
      <c r="D242" s="20" t="s">
        <v>28</v>
      </c>
      <c r="E242" s="20" t="s">
        <v>83</v>
      </c>
      <c r="F242" s="20" t="s">
        <v>11</v>
      </c>
      <c r="G242" s="6"/>
      <c r="H242" s="65">
        <f>H243</f>
        <v>80.5</v>
      </c>
      <c r="I242" s="65">
        <f t="shared" si="55"/>
        <v>80.5</v>
      </c>
      <c r="J242" s="65">
        <f t="shared" si="50"/>
        <v>100</v>
      </c>
    </row>
    <row r="243" spans="1:11" ht="19.5" customHeight="1" x14ac:dyDescent="0.25">
      <c r="A243" s="51">
        <v>197</v>
      </c>
      <c r="B243" s="13" t="s">
        <v>0</v>
      </c>
      <c r="C243" s="20" t="s">
        <v>185</v>
      </c>
      <c r="D243" s="20" t="s">
        <v>28</v>
      </c>
      <c r="E243" s="20" t="s">
        <v>83</v>
      </c>
      <c r="F243" s="20" t="s">
        <v>1</v>
      </c>
      <c r="G243" s="6"/>
      <c r="H243" s="65">
        <v>80.5</v>
      </c>
      <c r="I243" s="65">
        <v>80.5</v>
      </c>
      <c r="J243" s="65">
        <f t="shared" si="50"/>
        <v>100</v>
      </c>
    </row>
    <row r="244" spans="1:11" ht="22.5" customHeight="1" x14ac:dyDescent="0.25">
      <c r="A244" s="51"/>
      <c r="B244" s="42" t="s">
        <v>97</v>
      </c>
      <c r="C244" s="43"/>
      <c r="D244" s="43"/>
      <c r="E244" s="43"/>
      <c r="F244" s="18"/>
      <c r="G244" s="19" t="e">
        <f>G7+#REF!+#REF!+#REF!+#REF!+#REF!+#REF!</f>
        <v>#REF!</v>
      </c>
      <c r="H244" s="71">
        <f>H7</f>
        <v>14961.800000000001</v>
      </c>
      <c r="I244" s="72">
        <f>I7</f>
        <v>14823.4</v>
      </c>
      <c r="J244" s="70">
        <f t="shared" si="50"/>
        <v>99.074977609645885</v>
      </c>
      <c r="K244" s="3"/>
    </row>
  </sheetData>
  <mergeCells count="4">
    <mergeCell ref="F1:J1"/>
    <mergeCell ref="H4:J4"/>
    <mergeCell ref="A3:J3"/>
    <mergeCell ref="F2:J2"/>
  </mergeCells>
  <phoneticPr fontId="8" type="noConversion"/>
  <pageMargins left="0.82677165354330717" right="0.23622047244094491" top="0.74803149606299213" bottom="0.74803149606299213" header="0.31496062992125984" footer="0.31496062992125984"/>
  <pageSetup paperSize="9" scale="70" fitToHeight="0" orientation="portrait" r:id="rId1"/>
  <headerFooter scaleWithDoc="0">
    <oddHeader xml:space="preserve">&amp;CСтр. №&amp;P из № &amp;N 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вед</vt:lpstr>
      <vt:lpstr>вед!BFT_Print_Titles</vt:lpstr>
      <vt:lpstr>вед!Заголовки_для_печати</vt:lpstr>
    </vt:vector>
  </TitlesOfParts>
  <Company>Your Company Name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2021-02-18T04:15:07Z</cp:lastPrinted>
  <dcterms:created xsi:type="dcterms:W3CDTF">2012-11-13T01:21:47Z</dcterms:created>
  <dcterms:modified xsi:type="dcterms:W3CDTF">2022-05-20T01:36:47Z</dcterms:modified>
</cp:coreProperties>
</file>